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-120" yWindow="-120" windowWidth="28110" windowHeight="16440" tabRatio="803" activeTab="12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2.8" sheetId="71" r:id="rId8"/>
    <sheet name="3.1" sheetId="47" r:id="rId9"/>
    <sheet name="3.2" sheetId="14" r:id="rId10"/>
    <sheet name="3.3" sheetId="63" r:id="rId11"/>
    <sheet name="3.4" sheetId="28" r:id="rId12"/>
    <sheet name="4.1" sheetId="17" r:id="rId13"/>
    <sheet name="5.1" sheetId="19" r:id="rId14"/>
    <sheet name="6.1 " sheetId="66" r:id="rId15"/>
    <sheet name="6.2" sheetId="67" r:id="rId16"/>
    <sheet name="6.3" sheetId="23" r:id="rId17"/>
    <sheet name="6.4" sheetId="64" r:id="rId18"/>
    <sheet name="6.5" sheetId="68" r:id="rId19"/>
    <sheet name="6.6" sheetId="26" r:id="rId20"/>
    <sheet name="7.1" sheetId="61" r:id="rId21"/>
    <sheet name="7.2" sheetId="43" r:id="rId22"/>
    <sheet name="7.3" sheetId="72" r:id="rId23"/>
    <sheet name="8.1" sheetId="36" r:id="rId24"/>
    <sheet name="8.2" sheetId="57" r:id="rId25"/>
    <sheet name="8.3" sheetId="70" r:id="rId26"/>
    <sheet name="8.4" sheetId="40" r:id="rId27"/>
    <sheet name="12.1" sheetId="30" r:id="rId28"/>
    <sheet name="12.2" sheetId="31" r:id="rId29"/>
  </sheets>
  <definedNames>
    <definedName name="_xlnm.Print_Area" localSheetId="27">'12.1'!$A$1:$B$15</definedName>
    <definedName name="_xlnm.Print_Area" localSheetId="0">'2.1'!$A$1:$L$132</definedName>
    <definedName name="_xlnm.Print_Area" localSheetId="1">'2.2'!$A$1:$K$77</definedName>
    <definedName name="_xlnm.Print_Area" localSheetId="3">'2.4'!$A$1:$I$50</definedName>
    <definedName name="_xlnm.Print_Area" localSheetId="16">'6.3'!$A$1:$N$87</definedName>
    <definedName name="_xlnm.Print_Area" localSheetId="17">'6.4'!$A$1:$K$36</definedName>
    <definedName name="_xlnm.Print_Area" localSheetId="18">'6.5'!$A$1:$K$94</definedName>
    <definedName name="_xlnm.Print_Area" localSheetId="19">'6.6'!$A$1:$E$35</definedName>
    <definedName name="_xlnm.Print_Area" localSheetId="20">'7.1'!$A$1:$F$18</definedName>
    <definedName name="_xlnm.Print_Area" localSheetId="26">'8.4'!$A$1:$K$14</definedName>
  </definedNames>
  <calcPr calcId="145621"/>
</workbook>
</file>

<file path=xl/calcChain.xml><?xml version="1.0" encoding="utf-8"?>
<calcChain xmlns="http://schemas.openxmlformats.org/spreadsheetml/2006/main">
  <c r="K12" i="72" l="1"/>
  <c r="J12" i="72"/>
  <c r="K18" i="72"/>
  <c r="J18" i="72"/>
  <c r="K15" i="72"/>
  <c r="J15" i="72"/>
  <c r="K27" i="72"/>
  <c r="J27" i="72"/>
  <c r="K24" i="72"/>
  <c r="J24" i="72"/>
  <c r="K21" i="72"/>
  <c r="J21" i="72"/>
  <c r="K9" i="72"/>
  <c r="J9" i="72"/>
  <c r="K6" i="72"/>
  <c r="J6" i="72"/>
  <c r="I31" i="72"/>
  <c r="H31" i="72"/>
  <c r="G31" i="72"/>
  <c r="F31" i="72"/>
  <c r="E31" i="72"/>
  <c r="D31" i="72"/>
  <c r="C31" i="72"/>
  <c r="B31" i="72"/>
  <c r="K30" i="72"/>
  <c r="J30" i="72"/>
  <c r="H29" i="64" l="1"/>
  <c r="G29" i="64"/>
  <c r="F29" i="64"/>
  <c r="H28" i="64"/>
  <c r="G28" i="64"/>
  <c r="F28" i="64"/>
  <c r="E28" i="64"/>
  <c r="D28" i="64"/>
  <c r="C28" i="64"/>
  <c r="J27" i="64"/>
  <c r="J29" i="64" s="1"/>
  <c r="I27" i="64"/>
  <c r="I29" i="64" s="1"/>
  <c r="H27" i="64"/>
  <c r="F27" i="64"/>
  <c r="E27" i="64"/>
  <c r="E29" i="64" s="1"/>
  <c r="D27" i="64"/>
  <c r="D29" i="64" s="1"/>
  <c r="C27" i="64"/>
  <c r="C29" i="64" s="1"/>
  <c r="B27" i="64"/>
  <c r="B29" i="64" s="1"/>
  <c r="J26" i="64"/>
  <c r="J28" i="64" s="1"/>
  <c r="I26" i="64"/>
  <c r="I28" i="64" s="1"/>
  <c r="H26" i="64"/>
  <c r="F26" i="64"/>
  <c r="E26" i="64"/>
  <c r="D26" i="64"/>
  <c r="C26" i="64"/>
  <c r="B26" i="64"/>
  <c r="B28" i="64" s="1"/>
  <c r="J5" i="64"/>
  <c r="J4" i="64"/>
  <c r="K75" i="23" l="1"/>
  <c r="J75" i="23"/>
  <c r="I75" i="23"/>
  <c r="H75" i="23"/>
  <c r="G75" i="23"/>
  <c r="F75" i="23"/>
  <c r="E75" i="23"/>
  <c r="D75" i="23"/>
  <c r="C75" i="23"/>
  <c r="B75" i="23"/>
  <c r="M74" i="23"/>
  <c r="L74" i="23"/>
  <c r="M73" i="23"/>
  <c r="L73" i="23"/>
  <c r="M72" i="23"/>
  <c r="L72" i="23"/>
  <c r="M71" i="23"/>
  <c r="L71" i="23"/>
  <c r="K34" i="23"/>
  <c r="J34" i="23"/>
  <c r="I34" i="23"/>
  <c r="H34" i="23"/>
  <c r="G34" i="23"/>
  <c r="F34" i="23"/>
  <c r="C34" i="23"/>
  <c r="B34" i="23"/>
  <c r="M33" i="23"/>
  <c r="L33" i="23"/>
  <c r="M32" i="23"/>
  <c r="L32" i="23"/>
  <c r="M31" i="23"/>
  <c r="L31" i="23"/>
  <c r="M30" i="23"/>
  <c r="L30" i="23"/>
  <c r="K50" i="23"/>
  <c r="J50" i="23"/>
  <c r="I50" i="23"/>
  <c r="H50" i="23"/>
  <c r="G50" i="23"/>
  <c r="F50" i="23"/>
  <c r="E50" i="23"/>
  <c r="D50" i="23"/>
  <c r="C50" i="23"/>
  <c r="B50" i="23"/>
  <c r="M49" i="23"/>
  <c r="L49" i="23"/>
  <c r="M48" i="23"/>
  <c r="L48" i="23"/>
  <c r="M47" i="23"/>
  <c r="L47" i="23"/>
  <c r="M46" i="23"/>
  <c r="L46" i="23"/>
  <c r="K67" i="23"/>
  <c r="J67" i="23"/>
  <c r="I67" i="23"/>
  <c r="H67" i="23"/>
  <c r="G67" i="23"/>
  <c r="F67" i="23"/>
  <c r="E67" i="23"/>
  <c r="D67" i="23"/>
  <c r="C67" i="23"/>
  <c r="B67" i="23"/>
  <c r="M66" i="23"/>
  <c r="L66" i="23"/>
  <c r="M65" i="23"/>
  <c r="L65" i="23"/>
  <c r="M64" i="23"/>
  <c r="L64" i="23"/>
  <c r="M63" i="23"/>
  <c r="L63" i="23"/>
  <c r="K18" i="23"/>
  <c r="J18" i="23"/>
  <c r="I18" i="23"/>
  <c r="H18" i="23"/>
  <c r="G18" i="23"/>
  <c r="F18" i="23"/>
  <c r="E18" i="23"/>
  <c r="D18" i="23"/>
  <c r="C18" i="23"/>
  <c r="B18" i="23"/>
  <c r="M17" i="23"/>
  <c r="L17" i="23"/>
  <c r="M16" i="23"/>
  <c r="L16" i="23"/>
  <c r="M15" i="23"/>
  <c r="L15" i="23"/>
  <c r="M14" i="23"/>
  <c r="L14" i="23"/>
  <c r="K26" i="23"/>
  <c r="J26" i="23"/>
  <c r="I26" i="23"/>
  <c r="H26" i="23"/>
  <c r="G26" i="23"/>
  <c r="F26" i="23"/>
  <c r="E26" i="23"/>
  <c r="D26" i="23"/>
  <c r="C26" i="23"/>
  <c r="B26" i="23"/>
  <c r="M25" i="23"/>
  <c r="L25" i="23"/>
  <c r="M24" i="23"/>
  <c r="L24" i="23"/>
  <c r="M23" i="23"/>
  <c r="L23" i="23"/>
  <c r="M22" i="23"/>
  <c r="L22" i="23"/>
  <c r="K10" i="23"/>
  <c r="J10" i="23"/>
  <c r="I10" i="23"/>
  <c r="H10" i="23"/>
  <c r="G10" i="23"/>
  <c r="F10" i="23"/>
  <c r="E10" i="23"/>
  <c r="D10" i="23"/>
  <c r="C10" i="23"/>
  <c r="B10" i="23"/>
  <c r="M9" i="23"/>
  <c r="L9" i="23"/>
  <c r="M8" i="23"/>
  <c r="L8" i="23"/>
  <c r="M7" i="23"/>
  <c r="L7" i="23"/>
  <c r="M6" i="23"/>
  <c r="L6" i="23"/>
  <c r="K42" i="23"/>
  <c r="J42" i="23"/>
  <c r="I42" i="23"/>
  <c r="H42" i="23"/>
  <c r="G42" i="23"/>
  <c r="F42" i="23"/>
  <c r="E42" i="23"/>
  <c r="D42" i="23"/>
  <c r="C42" i="23"/>
  <c r="B42" i="23"/>
  <c r="M41" i="23"/>
  <c r="L41" i="23"/>
  <c r="M40" i="23"/>
  <c r="L40" i="23"/>
  <c r="M39" i="23"/>
  <c r="L39" i="23"/>
  <c r="M38" i="23"/>
  <c r="L38" i="23"/>
  <c r="K59" i="23"/>
  <c r="J59" i="23"/>
  <c r="I59" i="23"/>
  <c r="H59" i="23"/>
  <c r="G59" i="23"/>
  <c r="F59" i="23"/>
  <c r="E59" i="23"/>
  <c r="D59" i="23"/>
  <c r="C59" i="23"/>
  <c r="B59" i="23"/>
  <c r="M58" i="23"/>
  <c r="L58" i="23"/>
  <c r="M57" i="23"/>
  <c r="L57" i="23"/>
  <c r="M56" i="23"/>
  <c r="L56" i="23"/>
  <c r="M55" i="23"/>
  <c r="L55" i="23"/>
  <c r="M54" i="23"/>
  <c r="L54" i="23"/>
  <c r="E11" i="67"/>
  <c r="D11" i="67"/>
  <c r="C11" i="67"/>
  <c r="B11" i="67"/>
  <c r="H29" i="66"/>
  <c r="I29" i="66"/>
  <c r="J29" i="66"/>
  <c r="K29" i="66"/>
  <c r="N30" i="66"/>
  <c r="B28" i="66"/>
  <c r="N28" i="66" s="1"/>
  <c r="B27" i="66"/>
  <c r="N27" i="66" s="1"/>
  <c r="N26" i="66"/>
  <c r="N25" i="66"/>
  <c r="B24" i="66"/>
  <c r="N24" i="66" s="1"/>
  <c r="B23" i="66"/>
  <c r="N23" i="66" s="1"/>
  <c r="B22" i="66"/>
  <c r="N22" i="66" s="1"/>
  <c r="B21" i="66"/>
  <c r="N21" i="66" s="1"/>
  <c r="B11" i="66"/>
  <c r="N11" i="66" s="1"/>
  <c r="B10" i="66"/>
  <c r="N10" i="66" s="1"/>
  <c r="N15" i="66"/>
  <c r="B15" i="66"/>
  <c r="N14" i="66"/>
  <c r="B14" i="66"/>
  <c r="N19" i="66"/>
  <c r="B19" i="66"/>
  <c r="N18" i="66"/>
  <c r="B18" i="66"/>
  <c r="N7" i="66"/>
  <c r="B7" i="66"/>
  <c r="N6" i="66"/>
  <c r="B6" i="66"/>
  <c r="N9" i="66"/>
  <c r="B9" i="66"/>
  <c r="N8" i="66"/>
  <c r="B8" i="66"/>
  <c r="N5" i="66"/>
  <c r="B5" i="66"/>
  <c r="N4" i="66"/>
  <c r="B4" i="66"/>
  <c r="N13" i="66"/>
  <c r="B13" i="66"/>
  <c r="N12" i="66"/>
  <c r="B12" i="66"/>
  <c r="N17" i="66"/>
  <c r="B17" i="66"/>
  <c r="N16" i="66"/>
  <c r="B16" i="66"/>
  <c r="L26" i="23" l="1"/>
  <c r="L59" i="23"/>
  <c r="M26" i="23"/>
  <c r="M50" i="23"/>
  <c r="M59" i="23"/>
  <c r="L75" i="23"/>
  <c r="M75" i="23"/>
  <c r="L50" i="23"/>
  <c r="M67" i="23"/>
  <c r="L34" i="23"/>
  <c r="L67" i="23"/>
  <c r="M10" i="23"/>
  <c r="L10" i="23"/>
  <c r="L42" i="23"/>
  <c r="L18" i="23"/>
  <c r="M42" i="23"/>
  <c r="M18" i="23"/>
  <c r="M34" i="23"/>
  <c r="N29" i="66"/>
  <c r="J38" i="43" l="1"/>
  <c r="I38" i="43"/>
  <c r="H38" i="43"/>
  <c r="G38" i="43"/>
  <c r="F38" i="43"/>
  <c r="E38" i="43"/>
  <c r="D38" i="43"/>
  <c r="C38" i="43"/>
  <c r="B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K38" i="43" l="1"/>
  <c r="H13" i="70"/>
  <c r="G13" i="70"/>
  <c r="F13" i="70"/>
  <c r="D13" i="70"/>
  <c r="C13" i="70"/>
  <c r="B13" i="70"/>
  <c r="R115" i="19"/>
  <c r="Q115" i="19"/>
  <c r="P115" i="19"/>
  <c r="N115" i="19"/>
  <c r="M115" i="19"/>
  <c r="L115" i="19"/>
  <c r="F115" i="19"/>
  <c r="E115" i="19"/>
  <c r="D115" i="19"/>
  <c r="R101" i="19"/>
  <c r="Q101" i="19"/>
  <c r="P101" i="19"/>
  <c r="N101" i="19"/>
  <c r="M101" i="19"/>
  <c r="L101" i="19"/>
  <c r="J101" i="19"/>
  <c r="I101" i="19"/>
  <c r="H101" i="19"/>
  <c r="F101" i="19"/>
  <c r="E101" i="19"/>
  <c r="D101" i="19"/>
  <c r="R87" i="19"/>
  <c r="Q87" i="19"/>
  <c r="P87" i="19"/>
  <c r="N87" i="19"/>
  <c r="M87" i="19"/>
  <c r="L87" i="19"/>
  <c r="F87" i="19"/>
  <c r="E87" i="19"/>
  <c r="D87" i="19"/>
  <c r="R73" i="19"/>
  <c r="Q73" i="19"/>
  <c r="P73" i="19"/>
  <c r="N73" i="19"/>
  <c r="M73" i="19"/>
  <c r="L73" i="19"/>
  <c r="F73" i="19"/>
  <c r="E73" i="19"/>
  <c r="D73" i="19"/>
  <c r="N59" i="19"/>
  <c r="M59" i="19"/>
  <c r="L59" i="19"/>
  <c r="F59" i="19"/>
  <c r="E59" i="19"/>
  <c r="D59" i="19"/>
  <c r="R45" i="19"/>
  <c r="Q45" i="19"/>
  <c r="P45" i="19"/>
  <c r="N45" i="19"/>
  <c r="M45" i="19"/>
  <c r="L45" i="19"/>
  <c r="F45" i="19"/>
  <c r="E45" i="19"/>
  <c r="D45" i="19"/>
  <c r="R31" i="19"/>
  <c r="Q31" i="19"/>
  <c r="P31" i="19"/>
  <c r="N31" i="19"/>
  <c r="M31" i="19"/>
  <c r="L31" i="19"/>
  <c r="F31" i="19"/>
  <c r="E31" i="19"/>
  <c r="D31" i="19"/>
  <c r="R17" i="19"/>
  <c r="Q17" i="19"/>
  <c r="P17" i="19"/>
  <c r="N17" i="19"/>
  <c r="M17" i="19"/>
  <c r="L17" i="19"/>
  <c r="F17" i="19"/>
  <c r="E17" i="19"/>
  <c r="D17" i="19"/>
  <c r="K131" i="17"/>
  <c r="K130" i="17"/>
  <c r="J129" i="17"/>
  <c r="I129" i="17"/>
  <c r="H129" i="17"/>
  <c r="G129" i="17"/>
  <c r="D129" i="17"/>
  <c r="C129" i="17"/>
  <c r="K128" i="17"/>
  <c r="K127" i="17"/>
  <c r="K126" i="17"/>
  <c r="K125" i="17"/>
  <c r="K124" i="17"/>
  <c r="K123" i="17"/>
  <c r="K122" i="17"/>
  <c r="K121" i="17"/>
  <c r="K120" i="17"/>
  <c r="K119" i="17"/>
  <c r="K129" i="17" s="1"/>
  <c r="K118" i="17"/>
  <c r="K115" i="17"/>
  <c r="K114" i="17"/>
  <c r="J113" i="17"/>
  <c r="I113" i="17"/>
  <c r="H113" i="17"/>
  <c r="G113" i="17"/>
  <c r="F113" i="17"/>
  <c r="E113" i="17"/>
  <c r="D113" i="17"/>
  <c r="C113" i="17"/>
  <c r="K112" i="17"/>
  <c r="K111" i="17"/>
  <c r="K110" i="17"/>
  <c r="K109" i="17"/>
  <c r="K108" i="17"/>
  <c r="K107" i="17"/>
  <c r="K106" i="17"/>
  <c r="K105" i="17"/>
  <c r="K104" i="17"/>
  <c r="K103" i="17"/>
  <c r="K113" i="17" s="1"/>
  <c r="K102" i="17"/>
  <c r="K99" i="17"/>
  <c r="K98" i="17"/>
  <c r="J97" i="17"/>
  <c r="I97" i="17"/>
  <c r="H97" i="17"/>
  <c r="G97" i="17"/>
  <c r="D97" i="17"/>
  <c r="C97" i="17"/>
  <c r="K96" i="17"/>
  <c r="K95" i="17"/>
  <c r="K94" i="17"/>
  <c r="K93" i="17"/>
  <c r="K92" i="17"/>
  <c r="K91" i="17"/>
  <c r="K90" i="17"/>
  <c r="K89" i="17"/>
  <c r="K88" i="17"/>
  <c r="K87" i="17"/>
  <c r="K86" i="17"/>
  <c r="K97" i="17" s="1"/>
  <c r="K83" i="17"/>
  <c r="K82" i="17"/>
  <c r="J81" i="17"/>
  <c r="I81" i="17"/>
  <c r="H81" i="17"/>
  <c r="G81" i="17"/>
  <c r="D81" i="17"/>
  <c r="C81" i="17"/>
  <c r="K80" i="17"/>
  <c r="K79" i="17"/>
  <c r="K78" i="17"/>
  <c r="K77" i="17"/>
  <c r="K76" i="17"/>
  <c r="K75" i="17"/>
  <c r="K81" i="17" s="1"/>
  <c r="K74" i="17"/>
  <c r="K73" i="17"/>
  <c r="K72" i="17"/>
  <c r="K71" i="17"/>
  <c r="K70" i="17"/>
  <c r="K67" i="17"/>
  <c r="K66" i="17"/>
  <c r="H65" i="17"/>
  <c r="G65" i="17"/>
  <c r="D65" i="17"/>
  <c r="C65" i="17"/>
  <c r="K64" i="17"/>
  <c r="K63" i="17"/>
  <c r="K62" i="17"/>
  <c r="K61" i="17"/>
  <c r="K60" i="17"/>
  <c r="K59" i="17"/>
  <c r="K58" i="17"/>
  <c r="K57" i="17"/>
  <c r="K56" i="17"/>
  <c r="K55" i="17"/>
  <c r="K54" i="17"/>
  <c r="K65" i="17" s="1"/>
  <c r="K51" i="17"/>
  <c r="K50" i="17"/>
  <c r="J49" i="17"/>
  <c r="I49" i="17"/>
  <c r="G49" i="17"/>
  <c r="C49" i="17"/>
  <c r="K48" i="17"/>
  <c r="K47" i="17"/>
  <c r="K46" i="17"/>
  <c r="K45" i="17"/>
  <c r="K44" i="17"/>
  <c r="K43" i="17"/>
  <c r="K42" i="17"/>
  <c r="K41" i="17"/>
  <c r="K49" i="17" s="1"/>
  <c r="K40" i="17"/>
  <c r="K39" i="17"/>
  <c r="K38" i="17"/>
  <c r="K35" i="17"/>
  <c r="K34" i="17"/>
  <c r="J33" i="17"/>
  <c r="I33" i="17"/>
  <c r="H33" i="17"/>
  <c r="G33" i="17"/>
  <c r="D33" i="17"/>
  <c r="C33" i="17"/>
  <c r="K32" i="17"/>
  <c r="K31" i="17"/>
  <c r="K30" i="17"/>
  <c r="K29" i="17"/>
  <c r="K28" i="17"/>
  <c r="K27" i="17"/>
  <c r="K26" i="17"/>
  <c r="K25" i="17"/>
  <c r="K24" i="17"/>
  <c r="K23" i="17"/>
  <c r="K22" i="17"/>
  <c r="K33" i="17" s="1"/>
  <c r="B15" i="28"/>
  <c r="K30" i="14"/>
  <c r="K29" i="14"/>
  <c r="K28" i="14"/>
  <c r="K27" i="14"/>
  <c r="K26" i="14"/>
  <c r="K25" i="14"/>
  <c r="K24" i="14"/>
  <c r="K23" i="14"/>
  <c r="I22" i="14"/>
  <c r="K22" i="14" s="1"/>
  <c r="K21" i="14"/>
  <c r="K20" i="14"/>
  <c r="J17" i="14"/>
  <c r="J31" i="14" s="1"/>
  <c r="I17" i="14"/>
  <c r="I31" i="14" s="1"/>
  <c r="H17" i="14"/>
  <c r="H31" i="14" s="1"/>
  <c r="G17" i="14"/>
  <c r="G31" i="14" s="1"/>
  <c r="F17" i="14"/>
  <c r="F31" i="14" s="1"/>
  <c r="E17" i="14"/>
  <c r="E31" i="14" s="1"/>
  <c r="D17" i="14"/>
  <c r="D31" i="14" s="1"/>
  <c r="C17" i="14"/>
  <c r="C31" i="14" s="1"/>
  <c r="K16" i="14"/>
  <c r="K15" i="14"/>
  <c r="K14" i="14"/>
  <c r="K13" i="14"/>
  <c r="K12" i="14"/>
  <c r="K11" i="14"/>
  <c r="K10" i="14"/>
  <c r="K9" i="14"/>
  <c r="K8" i="14"/>
  <c r="K7" i="14"/>
  <c r="K6" i="14"/>
  <c r="K17" i="14" s="1"/>
  <c r="J147" i="47"/>
  <c r="I147" i="47"/>
  <c r="H147" i="47"/>
  <c r="G147" i="47"/>
  <c r="F147" i="47"/>
  <c r="E147" i="47"/>
  <c r="D147" i="47"/>
  <c r="C147" i="47"/>
  <c r="J146" i="47"/>
  <c r="I146" i="47"/>
  <c r="H146" i="47"/>
  <c r="G146" i="47"/>
  <c r="F146" i="47"/>
  <c r="E146" i="47"/>
  <c r="D146" i="47"/>
  <c r="C146" i="47"/>
  <c r="H144" i="47"/>
  <c r="G144" i="47"/>
  <c r="D144" i="47"/>
  <c r="C144" i="47"/>
  <c r="G143" i="47"/>
  <c r="D143" i="47"/>
  <c r="C143" i="47"/>
  <c r="J141" i="47"/>
  <c r="I141" i="47"/>
  <c r="H141" i="47"/>
  <c r="G141" i="47"/>
  <c r="D141" i="47"/>
  <c r="C141" i="47"/>
  <c r="H140" i="47"/>
  <c r="G140" i="47"/>
  <c r="D140" i="47"/>
  <c r="C140" i="47"/>
  <c r="J139" i="47"/>
  <c r="I139" i="47"/>
  <c r="H139" i="47"/>
  <c r="G139" i="47"/>
  <c r="D139" i="47"/>
  <c r="C139" i="47"/>
  <c r="H138" i="47"/>
  <c r="G138" i="47"/>
  <c r="D138" i="47"/>
  <c r="C138" i="47"/>
  <c r="J137" i="47"/>
  <c r="I137" i="47"/>
  <c r="G137" i="47"/>
  <c r="D137" i="47"/>
  <c r="C137" i="47"/>
  <c r="J136" i="47"/>
  <c r="I136" i="47"/>
  <c r="H136" i="47"/>
  <c r="G136" i="47"/>
  <c r="D136" i="47"/>
  <c r="C136" i="47"/>
  <c r="J135" i="47"/>
  <c r="I135" i="47"/>
  <c r="H135" i="47"/>
  <c r="G135" i="47"/>
  <c r="F135" i="47"/>
  <c r="E135" i="47"/>
  <c r="D135" i="47"/>
  <c r="C135" i="47"/>
  <c r="K131" i="47"/>
  <c r="K130" i="47"/>
  <c r="J129" i="47"/>
  <c r="I129" i="47"/>
  <c r="H129" i="47"/>
  <c r="G129" i="47"/>
  <c r="D129" i="47"/>
  <c r="C129" i="47"/>
  <c r="K128" i="47"/>
  <c r="K127" i="47"/>
  <c r="K126" i="47"/>
  <c r="K125" i="47"/>
  <c r="K124" i="47"/>
  <c r="K123" i="47"/>
  <c r="K122" i="47"/>
  <c r="K121" i="47"/>
  <c r="K120" i="47"/>
  <c r="K119" i="47"/>
  <c r="K118" i="47"/>
  <c r="K129" i="47" s="1"/>
  <c r="K115" i="47"/>
  <c r="K114" i="47"/>
  <c r="J113" i="47"/>
  <c r="I113" i="47"/>
  <c r="H113" i="47"/>
  <c r="G113" i="47"/>
  <c r="F113" i="47"/>
  <c r="F145" i="47" s="1"/>
  <c r="E113" i="47"/>
  <c r="E145" i="47" s="1"/>
  <c r="D113" i="47"/>
  <c r="C113" i="47"/>
  <c r="K112" i="47"/>
  <c r="K111" i="47"/>
  <c r="K110" i="47"/>
  <c r="K109" i="47"/>
  <c r="K108" i="47"/>
  <c r="K107" i="47"/>
  <c r="K106" i="47"/>
  <c r="K105" i="47"/>
  <c r="K104" i="47"/>
  <c r="K103" i="47"/>
  <c r="K113" i="47" s="1"/>
  <c r="K102" i="47"/>
  <c r="K99" i="47"/>
  <c r="K98" i="47"/>
  <c r="J97" i="47"/>
  <c r="I97" i="47"/>
  <c r="H97" i="47"/>
  <c r="G97" i="47"/>
  <c r="D97" i="47"/>
  <c r="C97" i="47"/>
  <c r="K96" i="47"/>
  <c r="K144" i="47" s="1"/>
  <c r="K95" i="47"/>
  <c r="K94" i="47"/>
  <c r="K93" i="47"/>
  <c r="K92" i="47"/>
  <c r="K91" i="47"/>
  <c r="K90" i="47"/>
  <c r="K89" i="47"/>
  <c r="K88" i="47"/>
  <c r="K87" i="47"/>
  <c r="K86" i="47"/>
  <c r="K97" i="47" s="1"/>
  <c r="K83" i="47"/>
  <c r="K82" i="47"/>
  <c r="J81" i="47"/>
  <c r="I81" i="47"/>
  <c r="H81" i="47"/>
  <c r="G81" i="47"/>
  <c r="D81" i="47"/>
  <c r="C81" i="47"/>
  <c r="K80" i="47"/>
  <c r="K79" i="47"/>
  <c r="K78" i="47"/>
  <c r="K77" i="47"/>
  <c r="K76" i="47"/>
  <c r="K75" i="47"/>
  <c r="K81" i="47" s="1"/>
  <c r="K74" i="47"/>
  <c r="K73" i="47"/>
  <c r="K72" i="47"/>
  <c r="K71" i="47"/>
  <c r="K70" i="47"/>
  <c r="K67" i="47"/>
  <c r="K66" i="47"/>
  <c r="H65" i="47"/>
  <c r="G65" i="47"/>
  <c r="D65" i="47"/>
  <c r="C65" i="47"/>
  <c r="K64" i="47"/>
  <c r="K63" i="47"/>
  <c r="K62" i="47"/>
  <c r="K61" i="47"/>
  <c r="K60" i="47"/>
  <c r="K59" i="47"/>
  <c r="K58" i="47"/>
  <c r="K57" i="47"/>
  <c r="K56" i="47"/>
  <c r="K55" i="47"/>
  <c r="K54" i="47"/>
  <c r="K65" i="47" s="1"/>
  <c r="K51" i="47"/>
  <c r="K50" i="47"/>
  <c r="J49" i="47"/>
  <c r="I49" i="47"/>
  <c r="G49" i="47"/>
  <c r="C49" i="47"/>
  <c r="K48" i="47"/>
  <c r="K47" i="47"/>
  <c r="K46" i="47"/>
  <c r="K45" i="47"/>
  <c r="K44" i="47"/>
  <c r="K43" i="47"/>
  <c r="K42" i="47"/>
  <c r="K41" i="47"/>
  <c r="K49" i="47" s="1"/>
  <c r="K40" i="47"/>
  <c r="K39" i="47"/>
  <c r="K38" i="47"/>
  <c r="K134" i="47" s="1"/>
  <c r="K35" i="47"/>
  <c r="K34" i="47"/>
  <c r="J33" i="47"/>
  <c r="I33" i="47"/>
  <c r="H33" i="47"/>
  <c r="H145" i="47" s="1"/>
  <c r="G33" i="47"/>
  <c r="G145" i="47" s="1"/>
  <c r="D33" i="47"/>
  <c r="C33" i="47"/>
  <c r="K32" i="47"/>
  <c r="K31" i="47"/>
  <c r="K30" i="47"/>
  <c r="K29" i="47"/>
  <c r="K28" i="47"/>
  <c r="K27" i="47"/>
  <c r="K26" i="47"/>
  <c r="K25" i="47"/>
  <c r="K24" i="47"/>
  <c r="K23" i="47"/>
  <c r="K22" i="47"/>
  <c r="K33" i="47" s="1"/>
  <c r="K19" i="47"/>
  <c r="K147" i="47" s="1"/>
  <c r="K18" i="47"/>
  <c r="K146" i="47" s="1"/>
  <c r="J17" i="47"/>
  <c r="J145" i="47" s="1"/>
  <c r="I17" i="47"/>
  <c r="I145" i="47" s="1"/>
  <c r="G17" i="47"/>
  <c r="D17" i="47"/>
  <c r="D145" i="47" s="1"/>
  <c r="C17" i="47"/>
  <c r="C145" i="47" s="1"/>
  <c r="K16" i="47"/>
  <c r="K15" i="47"/>
  <c r="K143" i="47" s="1"/>
  <c r="K14" i="47"/>
  <c r="K142" i="47" s="1"/>
  <c r="K13" i="47"/>
  <c r="K141" i="47" s="1"/>
  <c r="K12" i="47"/>
  <c r="K140" i="47" s="1"/>
  <c r="K11" i="47"/>
  <c r="K139" i="47" s="1"/>
  <c r="K10" i="47"/>
  <c r="K138" i="47" s="1"/>
  <c r="K9" i="47"/>
  <c r="K137" i="47" s="1"/>
  <c r="K8" i="47"/>
  <c r="K136" i="47" s="1"/>
  <c r="K7" i="47"/>
  <c r="K135" i="47" s="1"/>
  <c r="K6" i="47"/>
  <c r="J14" i="33"/>
  <c r="I16" i="32"/>
  <c r="H16" i="32"/>
  <c r="G16" i="32"/>
  <c r="F16" i="32"/>
  <c r="E16" i="32"/>
  <c r="D16" i="32"/>
  <c r="C16" i="32"/>
  <c r="J15" i="32"/>
  <c r="J14" i="32"/>
  <c r="J13" i="32"/>
  <c r="J12" i="32"/>
  <c r="J11" i="32"/>
  <c r="J10" i="32"/>
  <c r="J9" i="32"/>
  <c r="J8" i="32"/>
  <c r="J7" i="32"/>
  <c r="J6" i="32"/>
  <c r="J5" i="32"/>
  <c r="J16" i="32" s="1"/>
  <c r="I4" i="6"/>
  <c r="I3" i="6"/>
  <c r="G73" i="59"/>
  <c r="J67" i="59"/>
  <c r="I67" i="59"/>
  <c r="J65" i="59"/>
  <c r="I65" i="59"/>
  <c r="J64" i="59"/>
  <c r="I64" i="59"/>
  <c r="G64" i="59"/>
  <c r="J59" i="59"/>
  <c r="I59" i="59"/>
  <c r="H59" i="59"/>
  <c r="G59" i="59"/>
  <c r="F59" i="59"/>
  <c r="E59" i="59"/>
  <c r="D59" i="59"/>
  <c r="C59" i="59"/>
  <c r="K58" i="59"/>
  <c r="K57" i="59"/>
  <c r="K56" i="59"/>
  <c r="K55" i="59"/>
  <c r="K54" i="59"/>
  <c r="K53" i="59"/>
  <c r="K52" i="59"/>
  <c r="K51" i="59"/>
  <c r="K50" i="59"/>
  <c r="K49" i="59"/>
  <c r="K48" i="59"/>
  <c r="K59" i="59" s="1"/>
  <c r="J45" i="59"/>
  <c r="I45" i="59"/>
  <c r="H45" i="59"/>
  <c r="G45" i="59"/>
  <c r="F45" i="59"/>
  <c r="E45" i="59"/>
  <c r="D45" i="59"/>
  <c r="C45" i="59"/>
  <c r="K44" i="59"/>
  <c r="K43" i="59"/>
  <c r="K42" i="59"/>
  <c r="K41" i="59"/>
  <c r="K40" i="59"/>
  <c r="K39" i="59"/>
  <c r="K38" i="59"/>
  <c r="K37" i="59"/>
  <c r="K36" i="59"/>
  <c r="K35" i="59"/>
  <c r="K34" i="59"/>
  <c r="K45" i="59" s="1"/>
  <c r="J31" i="59"/>
  <c r="I31" i="59"/>
  <c r="H31" i="59"/>
  <c r="G31" i="59"/>
  <c r="F31" i="59"/>
  <c r="E31" i="59"/>
  <c r="D31" i="59"/>
  <c r="C31" i="59"/>
  <c r="K30" i="59"/>
  <c r="K29" i="59"/>
  <c r="K28" i="59"/>
  <c r="K27" i="59"/>
  <c r="K26" i="59"/>
  <c r="K25" i="59"/>
  <c r="K24" i="59"/>
  <c r="K23" i="59"/>
  <c r="K22" i="59"/>
  <c r="K64" i="59" s="1"/>
  <c r="K21" i="59"/>
  <c r="K20" i="59"/>
  <c r="J17" i="59"/>
  <c r="J73" i="59" s="1"/>
  <c r="I17" i="59"/>
  <c r="I73" i="59" s="1"/>
  <c r="H17" i="59"/>
  <c r="H73" i="59" s="1"/>
  <c r="G17" i="59"/>
  <c r="F17" i="59"/>
  <c r="F73" i="59" s="1"/>
  <c r="E17" i="59"/>
  <c r="E73" i="59" s="1"/>
  <c r="D17" i="59"/>
  <c r="D73" i="59" s="1"/>
  <c r="C17" i="59"/>
  <c r="C73" i="59" s="1"/>
  <c r="K16" i="59"/>
  <c r="K15" i="59"/>
  <c r="K14" i="59"/>
  <c r="K13" i="59"/>
  <c r="K12" i="59"/>
  <c r="K11" i="59"/>
  <c r="K67" i="59" s="1"/>
  <c r="K10" i="59"/>
  <c r="K9" i="59"/>
  <c r="K65" i="59" s="1"/>
  <c r="K8" i="59"/>
  <c r="K7" i="59"/>
  <c r="K6" i="59"/>
  <c r="K17" i="59" s="1"/>
  <c r="H128" i="1"/>
  <c r="G128" i="1"/>
  <c r="D128" i="1"/>
  <c r="C128" i="1"/>
  <c r="G127" i="1"/>
  <c r="D127" i="1"/>
  <c r="C127" i="1"/>
  <c r="J125" i="1"/>
  <c r="I125" i="1"/>
  <c r="H125" i="1"/>
  <c r="G125" i="1"/>
  <c r="D125" i="1"/>
  <c r="C125" i="1"/>
  <c r="H124" i="1"/>
  <c r="G124" i="1"/>
  <c r="D124" i="1"/>
  <c r="C124" i="1"/>
  <c r="J123" i="1"/>
  <c r="I123" i="1"/>
  <c r="H123" i="1"/>
  <c r="G123" i="1"/>
  <c r="D123" i="1"/>
  <c r="C123" i="1"/>
  <c r="H122" i="1"/>
  <c r="G122" i="1"/>
  <c r="D122" i="1"/>
  <c r="C122" i="1"/>
  <c r="J121" i="1"/>
  <c r="I121" i="1"/>
  <c r="G121" i="1"/>
  <c r="D121" i="1"/>
  <c r="C121" i="1"/>
  <c r="J120" i="1"/>
  <c r="I120" i="1"/>
  <c r="H120" i="1"/>
  <c r="G120" i="1"/>
  <c r="D120" i="1"/>
  <c r="C120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K114" i="1"/>
  <c r="K113" i="1"/>
  <c r="K112" i="1"/>
  <c r="K111" i="1"/>
  <c r="K110" i="1"/>
  <c r="K109" i="1"/>
  <c r="K108" i="1"/>
  <c r="K107" i="1"/>
  <c r="K106" i="1"/>
  <c r="K105" i="1"/>
  <c r="K104" i="1"/>
  <c r="J101" i="1"/>
  <c r="I101" i="1"/>
  <c r="H101" i="1"/>
  <c r="G101" i="1"/>
  <c r="F101" i="1"/>
  <c r="E101" i="1"/>
  <c r="D101" i="1"/>
  <c r="C101" i="1"/>
  <c r="K100" i="1"/>
  <c r="K99" i="1"/>
  <c r="K98" i="1"/>
  <c r="K97" i="1"/>
  <c r="K96" i="1"/>
  <c r="K95" i="1"/>
  <c r="K94" i="1"/>
  <c r="K93" i="1"/>
  <c r="K92" i="1"/>
  <c r="K91" i="1"/>
  <c r="K90" i="1"/>
  <c r="J87" i="1"/>
  <c r="I87" i="1"/>
  <c r="H87" i="1"/>
  <c r="G87" i="1"/>
  <c r="F87" i="1"/>
  <c r="E87" i="1"/>
  <c r="D87" i="1"/>
  <c r="C87" i="1"/>
  <c r="K86" i="1"/>
  <c r="K85" i="1"/>
  <c r="K84" i="1"/>
  <c r="K83" i="1"/>
  <c r="K82" i="1"/>
  <c r="K81" i="1"/>
  <c r="K80" i="1"/>
  <c r="K79" i="1"/>
  <c r="K78" i="1"/>
  <c r="K77" i="1"/>
  <c r="K76" i="1"/>
  <c r="J73" i="1"/>
  <c r="I73" i="1"/>
  <c r="H73" i="1"/>
  <c r="G73" i="1"/>
  <c r="F73" i="1"/>
  <c r="E73" i="1"/>
  <c r="D73" i="1"/>
  <c r="C73" i="1"/>
  <c r="K72" i="1"/>
  <c r="K71" i="1"/>
  <c r="K70" i="1"/>
  <c r="K69" i="1"/>
  <c r="K68" i="1"/>
  <c r="K67" i="1"/>
  <c r="K66" i="1"/>
  <c r="K65" i="1"/>
  <c r="K64" i="1"/>
  <c r="K63" i="1"/>
  <c r="K62" i="1"/>
  <c r="J59" i="1"/>
  <c r="I59" i="1"/>
  <c r="H59" i="1"/>
  <c r="G59" i="1"/>
  <c r="F59" i="1"/>
  <c r="E59" i="1"/>
  <c r="D59" i="1"/>
  <c r="C59" i="1"/>
  <c r="K58" i="1"/>
  <c r="K57" i="1"/>
  <c r="K56" i="1"/>
  <c r="K55" i="1"/>
  <c r="K54" i="1"/>
  <c r="K53" i="1"/>
  <c r="K52" i="1"/>
  <c r="K51" i="1"/>
  <c r="K50" i="1"/>
  <c r="K49" i="1"/>
  <c r="K48" i="1"/>
  <c r="J45" i="1"/>
  <c r="I45" i="1"/>
  <c r="H45" i="1"/>
  <c r="G45" i="1"/>
  <c r="F45" i="1"/>
  <c r="E45" i="1"/>
  <c r="D45" i="1"/>
  <c r="C45" i="1"/>
  <c r="K44" i="1"/>
  <c r="K43" i="1"/>
  <c r="K42" i="1"/>
  <c r="K41" i="1"/>
  <c r="K40" i="1"/>
  <c r="K39" i="1"/>
  <c r="K38" i="1"/>
  <c r="K37" i="1"/>
  <c r="K36" i="1"/>
  <c r="K35" i="1"/>
  <c r="K34" i="1"/>
  <c r="J31" i="1"/>
  <c r="I31" i="1"/>
  <c r="H31" i="1"/>
  <c r="H129" i="1" s="1"/>
  <c r="G31" i="1"/>
  <c r="F31" i="1"/>
  <c r="E31" i="1"/>
  <c r="D31" i="1"/>
  <c r="C31" i="1"/>
  <c r="K30" i="1"/>
  <c r="K29" i="1"/>
  <c r="K28" i="1"/>
  <c r="K27" i="1"/>
  <c r="K26" i="1"/>
  <c r="K25" i="1"/>
  <c r="K24" i="1"/>
  <c r="K122" i="1" s="1"/>
  <c r="K23" i="1"/>
  <c r="K22" i="1"/>
  <c r="K21" i="1"/>
  <c r="K20" i="1"/>
  <c r="J17" i="1"/>
  <c r="I17" i="1"/>
  <c r="H17" i="1"/>
  <c r="G17" i="1"/>
  <c r="F17" i="1"/>
  <c r="F129" i="1" s="1"/>
  <c r="E17" i="1"/>
  <c r="E129" i="1" s="1"/>
  <c r="D17" i="1"/>
  <c r="D129" i="1" s="1"/>
  <c r="C17" i="1"/>
  <c r="C129" i="1" s="1"/>
  <c r="K16" i="1"/>
  <c r="K15" i="1"/>
  <c r="K14" i="1"/>
  <c r="K13" i="1"/>
  <c r="K12" i="1"/>
  <c r="K11" i="1"/>
  <c r="K10" i="1"/>
  <c r="K9" i="1"/>
  <c r="K8" i="1"/>
  <c r="K120" i="1" s="1"/>
  <c r="K7" i="1"/>
  <c r="K119" i="1" s="1"/>
  <c r="K6" i="1"/>
  <c r="K118" i="1" s="1"/>
  <c r="K124" i="1" l="1"/>
  <c r="K31" i="1"/>
  <c r="K59" i="1"/>
  <c r="K128" i="1"/>
  <c r="G129" i="1"/>
  <c r="K87" i="1"/>
  <c r="K45" i="1"/>
  <c r="K115" i="1"/>
  <c r="K127" i="1"/>
  <c r="I129" i="1"/>
  <c r="K101" i="1"/>
  <c r="K123" i="1"/>
  <c r="K125" i="1"/>
  <c r="K121" i="1"/>
  <c r="J129" i="1"/>
  <c r="K73" i="1"/>
  <c r="K126" i="1"/>
  <c r="K31" i="14"/>
  <c r="K17" i="47"/>
  <c r="K145" i="47" s="1"/>
  <c r="K31" i="59"/>
  <c r="K73" i="59" s="1"/>
  <c r="K17" i="1"/>
  <c r="K129" i="1" l="1"/>
  <c r="D16" i="71"/>
  <c r="E16" i="71"/>
  <c r="C16" i="71"/>
  <c r="F6" i="71"/>
  <c r="F7" i="71"/>
  <c r="F8" i="71"/>
  <c r="F9" i="71"/>
  <c r="F10" i="71"/>
  <c r="F11" i="71"/>
  <c r="F12" i="71"/>
  <c r="F13" i="71"/>
  <c r="F14" i="71"/>
  <c r="F15" i="71"/>
  <c r="F16" i="71"/>
  <c r="F5" i="71"/>
  <c r="D13" i="36" l="1"/>
  <c r="C13" i="36"/>
  <c r="J23" i="64" l="1"/>
  <c r="J22" i="64"/>
  <c r="J25" i="64" l="1"/>
  <c r="J24" i="64"/>
  <c r="E13" i="36" l="1"/>
  <c r="B13" i="36"/>
  <c r="D6" i="40" l="1"/>
  <c r="D7" i="40"/>
  <c r="D8" i="40"/>
  <c r="D9" i="40"/>
  <c r="D5" i="40"/>
  <c r="K83" i="23" l="1"/>
  <c r="J83" i="23"/>
  <c r="I83" i="23"/>
  <c r="H83" i="23"/>
  <c r="G83" i="23"/>
  <c r="F83" i="23"/>
  <c r="E83" i="23"/>
  <c r="D83" i="23"/>
  <c r="C83" i="23"/>
  <c r="B83" i="23"/>
  <c r="M82" i="23"/>
  <c r="L82" i="23"/>
  <c r="M81" i="23"/>
  <c r="L81" i="23"/>
  <c r="M80" i="23"/>
  <c r="L80" i="23"/>
  <c r="M79" i="23"/>
  <c r="L79" i="23"/>
  <c r="I4" i="8"/>
  <c r="I3" i="8"/>
  <c r="L83" i="23" l="1"/>
  <c r="K3" i="40"/>
  <c r="J3" i="40"/>
  <c r="J5" i="40" l="1"/>
  <c r="E5" i="61" l="1"/>
  <c r="E6" i="61"/>
  <c r="E7" i="61"/>
  <c r="E8" i="61"/>
  <c r="E9" i="61"/>
  <c r="E4" i="61"/>
</calcChain>
</file>

<file path=xl/sharedStrings.xml><?xml version="1.0" encoding="utf-8"?>
<sst xmlns="http://schemas.openxmlformats.org/spreadsheetml/2006/main" count="3072" uniqueCount="381">
  <si>
    <t>Bakalářské studium</t>
  </si>
  <si>
    <t>Navazující magisterské studium</t>
  </si>
  <si>
    <t>Magisterské studium</t>
  </si>
  <si>
    <t>Doktorské studium</t>
  </si>
  <si>
    <t>CELKEM</t>
  </si>
  <si>
    <t>P = prezenční</t>
  </si>
  <si>
    <t>K/D = kombinované / distanční</t>
  </si>
  <si>
    <t>P</t>
  </si>
  <si>
    <t>K/D</t>
  </si>
  <si>
    <t>Vysoká škola (název)</t>
  </si>
  <si>
    <t>Partnerské organizace</t>
  </si>
  <si>
    <t>Přidružené organizace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</si>
  <si>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</si>
  <si>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</si>
  <si>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</si>
  <si>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</si>
  <si>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Název studijního programu 1</t>
  </si>
  <si>
    <t>Název studijního programu 2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</si>
  <si>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</si>
  <si>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</si>
  <si>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</si>
  <si>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</si>
  <si>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</si>
  <si>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</si>
  <si>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</si>
  <si>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</si>
  <si>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</si>
  <si>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</si>
  <si>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</si>
  <si>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</si>
  <si>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</si>
  <si>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</si>
  <si>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</si>
  <si>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</si>
  <si>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</si>
  <si>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</si>
  <si>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</si>
  <si>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</si>
  <si>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</si>
  <si>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</si>
  <si>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</si>
  <si>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</si>
  <si>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</si>
  <si>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</si>
  <si>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</si>
  <si>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</si>
  <si>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</si>
  <si>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</si>
  <si>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</si>
  <si>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</si>
  <si>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</si>
  <si>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</si>
  <si>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Z toho Marie-Curie Actions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</si>
  <si>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</si>
  <si>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</si>
  <si>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</si>
  <si>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</si>
  <si>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</si>
  <si>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</si>
  <si>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</si>
  <si>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</si>
  <si>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</si>
  <si>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</si>
  <si>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</si>
  <si>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</si>
  <si>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 xml:space="preserve">Vědečtí, výzkumní a vývojoví pracovníci podílející se na pedagog. činnosti </t>
  </si>
  <si>
    <t>CELKEM profesoři</t>
  </si>
  <si>
    <t>CELKEM docenti</t>
  </si>
  <si>
    <t xml:space="preserve">Země </t>
  </si>
  <si>
    <t>Celkem</t>
  </si>
  <si>
    <t>Celkem žen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</si>
  <si>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</si>
  <si>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</si>
  <si>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</si>
  <si>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</si>
  <si>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</si>
  <si>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CELKEM zaměstnanci</t>
  </si>
  <si>
    <t>Ostatní pracoviště celkem</t>
  </si>
  <si>
    <t>V ČR</t>
  </si>
  <si>
    <t>V zahraničí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</si>
  <si>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</si>
  <si>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</si>
  <si>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</si>
  <si>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</si>
  <si>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</si>
  <si>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</si>
  <si>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</si>
  <si>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</si>
  <si>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 xml:space="preserve">Doktorské studium </t>
  </si>
  <si>
    <t>Partnerská vysoká škola/ instituce*</t>
  </si>
  <si>
    <t>Vysoká škola CELKEM</t>
  </si>
  <si>
    <t>Průměrná výše stipendia**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</si>
  <si>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</si>
  <si>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</si>
  <si>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</si>
  <si>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</si>
  <si>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</si>
  <si>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Placené vzdělávací kurzy pro zaměstnance subjektů aplikační sféry***</t>
  </si>
  <si>
    <t>CELKEM akademičtí pracovníci</t>
  </si>
  <si>
    <t>z toho ženy</t>
  </si>
  <si>
    <t>Počet nových spin-off/start-up podniků*</t>
  </si>
  <si>
    <t>Patentové přihlášky podané</t>
  </si>
  <si>
    <t>Udělené patenty**</t>
  </si>
  <si>
    <t>Zapsané užitné vzory</t>
  </si>
  <si>
    <t>Z toho kmenoví zaměstnanci dané VŠ</t>
  </si>
  <si>
    <t>od 16 do 100 hod</t>
  </si>
  <si>
    <t>více než 100 hod</t>
  </si>
  <si>
    <t>Belgické království</t>
  </si>
  <si>
    <t>Bulharská republika</t>
  </si>
  <si>
    <t>Dánské království</t>
  </si>
  <si>
    <t>Estonská republika</t>
  </si>
  <si>
    <t>Finská republika</t>
  </si>
  <si>
    <t>Francouzská republika</t>
  </si>
  <si>
    <t>Chilská republika</t>
  </si>
  <si>
    <t>Chorvatská republika</t>
  </si>
  <si>
    <t>Irsko</t>
  </si>
  <si>
    <t>Islandská republika</t>
  </si>
  <si>
    <t>Italská republika</t>
  </si>
  <si>
    <t>Kosovská republika</t>
  </si>
  <si>
    <t>Litevská republika</t>
  </si>
  <si>
    <t>Lotyšská republika</t>
  </si>
  <si>
    <t>Maďarsko</t>
  </si>
  <si>
    <t>Maltská republika</t>
  </si>
  <si>
    <t>Moldavská republika</t>
  </si>
  <si>
    <t>Mongolsko</t>
  </si>
  <si>
    <t>Spolková republika Německo</t>
  </si>
  <si>
    <t>Nizozemsko</t>
  </si>
  <si>
    <t>Norské království</t>
  </si>
  <si>
    <t>Polská republika</t>
  </si>
  <si>
    <t>Portugalská republika</t>
  </si>
  <si>
    <t>Rakouská republika</t>
  </si>
  <si>
    <t>Rumunsko</t>
  </si>
  <si>
    <t>Řecká republika</t>
  </si>
  <si>
    <t>Slovenská republika</t>
  </si>
  <si>
    <t>Slovinská republika</t>
  </si>
  <si>
    <t>Španělské království</t>
  </si>
  <si>
    <t>Švédské království</t>
  </si>
  <si>
    <t>Švýcarská konfederace</t>
  </si>
  <si>
    <t>Turecká republika</t>
  </si>
  <si>
    <t>Ukrajina</t>
  </si>
  <si>
    <t>Spojené království Velké Británie a Severního Irska</t>
  </si>
  <si>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</si>
  <si>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</si>
  <si>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</si>
  <si>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</si>
  <si>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</si>
  <si>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t>Počet CELKEM</t>
  </si>
  <si>
    <t>Příjmy CELKEM</t>
  </si>
  <si>
    <t>Licenční smlouvy nově uzavřené</t>
  </si>
  <si>
    <t>Licenční smlouvy platné k 31. 12.</t>
  </si>
  <si>
    <t>Smluvní výzkum***, konzultace a poradentství***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</si>
  <si>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</si>
  <si>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</si>
  <si>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</si>
  <si>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</si>
  <si>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</si>
  <si>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</si>
  <si>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</si>
  <si>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</si>
  <si>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r>
      <rPr>
        <b/>
        <sz val="12"/>
        <color indexed="9"/>
        <rFont val="Calibri"/>
        <family val="2"/>
        <charset val="238"/>
      </rPr>
      <t xml:space="preserve">Tab. 12.2 </t>
    </r>
    <r>
      <rPr>
        <b/>
        <sz val="14"/>
        <color indexed="9"/>
        <rFont val="Calibri"/>
        <family val="2"/>
        <charset val="238"/>
      </rPr>
      <t>Vysokoškolské knihovny</t>
    </r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</si>
  <si>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</si>
  <si>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Tab. 3.3: Studijní neúspěšnost 1. ročníku studia (v %)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</si>
  <si>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</si>
  <si>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</si>
  <si>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</si>
  <si>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</si>
  <si>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</si>
  <si>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Správní rada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</si>
  <si>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</si>
  <si>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</si>
  <si>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</si>
  <si>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>0,71–1</t>
  </si>
  <si>
    <r>
      <rPr>
        <b/>
        <sz val="12"/>
        <color theme="0"/>
        <rFont val="Calibri"/>
        <family val="2"/>
        <charset val="238"/>
      </rPr>
      <t xml:space="preserve">Tab. 6.3: </t>
    </r>
    <r>
      <rPr>
        <b/>
        <sz val="14"/>
        <color theme="0"/>
        <rFont val="Calibri"/>
        <family val="2"/>
        <charset val="238"/>
      </rPr>
      <t>Počty akademických a vědeckých pracovníků podle rozsahu pracovních úvazků a nejvyšší dosažené kvalifikace
(počty fyzických osob dle rozsahu úvazků)</t>
    </r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</si>
  <si>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</si>
  <si>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</si>
  <si>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</si>
  <si>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</si>
  <si>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</si>
  <si>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</si>
  <si>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</si>
  <si>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</si>
  <si>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</si>
  <si>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</si>
  <si>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 xml:space="preserve">              z toho fyzických jednotek</t>
  </si>
  <si>
    <t xml:space="preserve">              z toho e-knih v trvalém nákupu</t>
  </si>
  <si>
    <t xml:space="preserve">Podíl [%] a počet absolventů doktorského studia, u nichž délka zahraničního pobytu dosáhla alespoň 1 měsíc (tj. 30 dní) 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</si>
  <si>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</si>
  <si>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</si>
  <si>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t>podíl</t>
  </si>
  <si>
    <t>počet</t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</si>
  <si>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</si>
  <si>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</si>
  <si>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Tab. 6.5: Akademičtí a vědečtí pracovníci s cizím státním občanstvím (průměrné přepočtené počty)</t>
  </si>
  <si>
    <t>ženy z celkového počtu (bez ohledu na státní občanství)</t>
  </si>
  <si>
    <t>kód</t>
  </si>
  <si>
    <t>Široce vymezené obory ISCED-F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</si>
  <si>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</si>
  <si>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</si>
  <si>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</si>
  <si>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</si>
  <si>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</si>
  <si>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</si>
  <si>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</si>
  <si>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</si>
  <si>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</si>
  <si>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</si>
  <si>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</si>
  <si>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Služby</t>
  </si>
  <si>
    <t>Informační a komunikační technologie</t>
  </si>
  <si>
    <t>Programy a kvalifikace – všeobecné vzdělání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</si>
  <si>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</si>
  <si>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</si>
  <si>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</si>
  <si>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</si>
  <si>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</si>
  <si>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Technika, výroba a stavebnictví</t>
  </si>
  <si>
    <t>Zemědělství, lesnictví, rybářství a veterinářství</t>
  </si>
  <si>
    <t>Zdravotní a sociální péče, péče o příznivé životní podmínky</t>
  </si>
  <si>
    <t>Mimořádní profesoři</t>
  </si>
  <si>
    <t>Široce vymezený obory ISCED-F</t>
  </si>
  <si>
    <t>Široce vymezený obor ISCED-F</t>
  </si>
  <si>
    <t>Tab. 6.2: Věková struktura akademických, vědeckých a ostatních pracovníků (počty fyzických osob)</t>
  </si>
  <si>
    <t>Vysokoškolské ústavy a zemědělské nebo lesnické statky</t>
  </si>
  <si>
    <t>Akademický profil</t>
  </si>
  <si>
    <t>Profesní profil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</si>
  <si>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</si>
  <si>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pracovníci*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</si>
  <si>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</si>
  <si>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>Počet odebíraných titulů periodik:
                - fyzicky</t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</si>
  <si>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</si>
  <si>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r>
      <rPr>
        <b/>
        <sz val="12"/>
        <color theme="0"/>
        <rFont val="Calibri"/>
        <family val="2"/>
        <charset val="238"/>
      </rPr>
      <t xml:space="preserve">Tab. 12.1: </t>
    </r>
    <r>
      <rPr>
        <b/>
        <sz val="14"/>
        <color theme="0"/>
        <rFont val="Calibri"/>
        <family val="2"/>
        <charset val="238"/>
      </rPr>
      <t>Ubytování, stravování</t>
    </r>
  </si>
  <si>
    <t>Ředitel ústavu, vysokoškolského zemědělského nebo lesního statku a ostatních pracovišť</t>
  </si>
  <si>
    <r>
      <rPr>
        <b/>
        <sz val="12"/>
        <color theme="0"/>
        <rFont val="Calibri"/>
        <family val="2"/>
        <charset val="238"/>
      </rPr>
      <t xml:space="preserve">Tab. 2.7: </t>
    </r>
    <r>
      <rPr>
        <b/>
        <sz val="14"/>
        <color theme="0"/>
        <rFont val="Calibri"/>
        <family val="2"/>
        <charset val="238"/>
      </rPr>
      <t>Kurzy celoživotního vzdělávání (CŽV) na vysoké škole (počty účastníků, fyzických osob)</t>
    </r>
  </si>
  <si>
    <t>Profesoři jmenovaní v roce 2022</t>
  </si>
  <si>
    <t>Docenti jmenovaní v roce 2022</t>
  </si>
  <si>
    <t>H2022/ 7. rámcový program EK</t>
  </si>
  <si>
    <t>Počet podaných žádostí/rezervací o ubytování k 31/12/2022</t>
  </si>
  <si>
    <t>Počet kladně vyřízených žádostí/rezervací o ubytování k 31/12/2022</t>
  </si>
  <si>
    <t>Počet lůžkodnů v roce 2022</t>
  </si>
  <si>
    <t>Počet hlavních jídel vydaných v roce 2022 studentům</t>
  </si>
  <si>
    <t>Počet hlavních jídel vydaných v roce 2022 zaměstnancům vysoké školy</t>
  </si>
  <si>
    <t>Počet hlavních jídel vydaných v roce 2022 ostatním strávníkům</t>
  </si>
  <si>
    <t>Počet kurzů</t>
  </si>
  <si>
    <t>Orientovaných na výkon povolání</t>
  </si>
  <si>
    <r>
      <rPr>
        <b/>
        <sz val="12"/>
        <color theme="0"/>
        <rFont val="Calibri"/>
        <family val="2"/>
        <charset val="238"/>
      </rPr>
      <t xml:space="preserve">Tab. 2.8: </t>
    </r>
    <r>
      <rPr>
        <b/>
        <sz val="14"/>
        <color theme="0"/>
        <rFont val="Calibri"/>
        <family val="2"/>
        <charset val="238"/>
      </rPr>
      <t>Kurzy celoživotního vzdělávání (CŽV) na vysoké škole (počty kurzů a účastníků) - microcredentials</t>
    </r>
  </si>
  <si>
    <t>Počet účastníků kurzů</t>
  </si>
  <si>
    <t>Zájmových</t>
  </si>
  <si>
    <t>Univerzita J. E. Purkyně v Ústí n. L.</t>
  </si>
  <si>
    <t>Fakulta sociálně ekonomická</t>
  </si>
  <si>
    <t xml:space="preserve">Fakulta strojního inženýrství </t>
  </si>
  <si>
    <t>Fakulta umění a designu</t>
  </si>
  <si>
    <t>Fakulta zdravotnických studií</t>
  </si>
  <si>
    <t>Fakulta životního prostředí</t>
  </si>
  <si>
    <t>Filozofická fakulta</t>
  </si>
  <si>
    <t>Pedagogická fakulta</t>
  </si>
  <si>
    <t>Přírodovědecká fakulta</t>
  </si>
  <si>
    <t>Univerzita Jana Evangelisty Purkyně v Ústí nad Labem</t>
  </si>
  <si>
    <t>Filologie/obor Německá filologie v česko-německém interkulturním kontextu</t>
  </si>
  <si>
    <t>Univerzita Bayreuth (Německo)</t>
  </si>
  <si>
    <t>Double degree program</t>
  </si>
  <si>
    <t xml:space="preserve">navazující magisterský </t>
  </si>
  <si>
    <t>Interkulturní germanistika v česko-německém kontextu</t>
  </si>
  <si>
    <t xml:space="preserve">Regulace a behaviorální studia </t>
  </si>
  <si>
    <t>Ústav výzkumu globální změny AV ČR, v.v.i.</t>
  </si>
  <si>
    <t>doktorský</t>
  </si>
  <si>
    <t>Regulation and Behavioural Studies</t>
  </si>
  <si>
    <t>Název studijního programu 3</t>
  </si>
  <si>
    <t xml:space="preserve">Environmentální chemie a technologie </t>
  </si>
  <si>
    <t>Ústav anorganické chemie AV ČR, v.v.i.</t>
  </si>
  <si>
    <t>Název studijního programu 4</t>
  </si>
  <si>
    <t>Ekologie a ochrana prostředí/obor Environmentální analytická chemie</t>
  </si>
  <si>
    <t>Název studijního programu 5</t>
  </si>
  <si>
    <t>Aplikované iontové technologie</t>
  </si>
  <si>
    <t>Název studijního programu 6</t>
  </si>
  <si>
    <t>Aplikované nanotechnologie</t>
  </si>
  <si>
    <t>Název studijního programu 7</t>
  </si>
  <si>
    <t>Počítačové modelování ve vědě a technice</t>
  </si>
  <si>
    <t>Astronomický ústav AV ČR, v.v.i., Ústav chemických procesů AV ČR, v.v.i., Ústav jaderné fyziky AV ČR, v.v.i. a Ústav termomechaniky AV ČR, v.v.i.</t>
  </si>
  <si>
    <t>Název studijního programu 8</t>
  </si>
  <si>
    <t>Computer Modelling in Science and Technology</t>
  </si>
  <si>
    <t>Univerzita Jana Evangelisty Purkyně v Ústí n. L.</t>
  </si>
  <si>
    <r>
      <rPr>
        <b/>
        <sz val="12"/>
        <color indexed="9"/>
        <rFont val="Calibri"/>
        <family val="2"/>
        <charset val="238"/>
      </rPr>
      <t xml:space="preserve">Tab. 2.6: </t>
    </r>
    <r>
      <rPr>
        <b/>
        <sz val="14"/>
        <color indexed="9"/>
        <rFont val="Calibri"/>
        <family val="2"/>
        <charset val="238"/>
      </rPr>
      <t>Kurzy celoživotního vzdělávání (CŽV) na vysoké škole (p</t>
    </r>
    <r>
      <rPr>
        <b/>
        <sz val="14"/>
        <color theme="0"/>
        <rFont val="Calibri"/>
        <family val="2"/>
        <charset val="238"/>
      </rPr>
      <t>očty realizovaných</t>
    </r>
    <r>
      <rPr>
        <b/>
        <sz val="14"/>
        <color indexed="9"/>
        <rFont val="Calibri"/>
        <family val="2"/>
        <charset val="238"/>
      </rPr>
      <t xml:space="preserve"> kurzů)</t>
    </r>
  </si>
  <si>
    <t>Z toho počet žen na FSE</t>
  </si>
  <si>
    <t>Z toho počet cizinců na FSE</t>
  </si>
  <si>
    <t>Fakulta strojního inženýrství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</si>
  <si>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</si>
  <si>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</si>
  <si>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</si>
  <si>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</si>
  <si>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</si>
  <si>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</si>
  <si>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</si>
  <si>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</si>
  <si>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</si>
  <si>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</si>
  <si>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</si>
  <si>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</si>
  <si>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</si>
  <si>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</si>
  <si>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 xml:space="preserve"> </t>
  </si>
  <si>
    <t>Pedagogická fakutla</t>
  </si>
  <si>
    <t xml:space="preserve">Počty žen na fakultě </t>
  </si>
  <si>
    <t/>
  </si>
  <si>
    <t>Koleje</t>
  </si>
  <si>
    <t>Počty žen na koleje</t>
  </si>
  <si>
    <t>Menza</t>
  </si>
  <si>
    <t>Počty žen na menzy</t>
  </si>
  <si>
    <t>Rektorát (včetně CI)</t>
  </si>
  <si>
    <t>Počty žen na REk+CI</t>
  </si>
  <si>
    <t>Vědecká knihovna</t>
  </si>
  <si>
    <t>Počty žen na VK</t>
  </si>
  <si>
    <t>Fakulta sociálně eknomická</t>
  </si>
  <si>
    <t>Fakulta filozofická</t>
  </si>
  <si>
    <t>více než 1</t>
  </si>
  <si>
    <t>Fakueta sociálně ekonomická</t>
  </si>
  <si>
    <t>Fakutla strojního inženýrstí</t>
  </si>
  <si>
    <t xml:space="preserve">UJEP - rektorát </t>
  </si>
  <si>
    <t xml:space="preserve">Ostatní pracoviště </t>
  </si>
  <si>
    <t xml:space="preserve">   SKM</t>
  </si>
  <si>
    <t xml:space="preserve">   REK, VK, CI</t>
  </si>
  <si>
    <t>UJEP CELKEM</t>
  </si>
  <si>
    <r>
      <rPr>
        <b/>
        <sz val="12"/>
        <color theme="0"/>
        <rFont val="Calibri"/>
        <family val="2"/>
        <charset val="238"/>
      </rPr>
      <t xml:space="preserve">Tab. 2.2: </t>
    </r>
    <r>
      <rPr>
        <b/>
        <sz val="14"/>
        <color theme="0"/>
        <rFont val="Calibri"/>
        <family val="2"/>
        <charset val="238"/>
      </rPr>
      <t>Studijní programy v cizím jazyce (počty)</t>
    </r>
  </si>
  <si>
    <t>K/D = kombinované/distanční</t>
  </si>
  <si>
    <t xml:space="preserve">P = prezenční   </t>
  </si>
  <si>
    <t>Univerzita Jana Evangelisty Purkyně v Ústí nad Labem
Filozofická fakulta</t>
  </si>
  <si>
    <t>Univerzita Jana Evangelisty Purkyně v Ústí nad Labem
Fakulta sociálně ekonomická</t>
  </si>
  <si>
    <t>Univerzita Jana Evangelisty Purkyně v Ústí nad Labem
Fakulta životního prostředí</t>
  </si>
  <si>
    <t>Univerzita Jana Evangelisty Purkyně v Ústí nad Labem 
Přírodovědecká fakulta</t>
  </si>
  <si>
    <t>Univerzita Jana Evangelisty Purkyně v Ústí nad Labem
Přírodovědecká fakulta</t>
  </si>
  <si>
    <t>Partnerská vysoká škola/instituce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</si>
  <si>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 se sídlem v ČR</t>
    </r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</si>
  <si>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</si>
  <si>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t xml:space="preserve">Hodnota CELKEM není součet ani průměr předešlých hodnot </t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</si>
  <si>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</si>
  <si>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 xml:space="preserve"> K/D = kombinované/distanční</t>
  </si>
  <si>
    <t>Postdoktorandi ("postdok")</t>
  </si>
  <si>
    <t>Vědečtí a odborní pracovníci</t>
  </si>
  <si>
    <t>Ostatní vědečtí, výzkumní a vývojoví pracovníci</t>
  </si>
  <si>
    <t>Ostatní zaměstnanci</t>
  </si>
  <si>
    <t>Univerzita J. E. Purkyně 
v Ústí n. L.</t>
  </si>
  <si>
    <t>Ostatní pracoviště celkem: REK, CI, SKM, VK</t>
  </si>
  <si>
    <t>Fakulty, vysokoškoslské ústavy a ostatní pracoviště celkem</t>
  </si>
  <si>
    <t>Vedoucí pracovník katedry/institutu/výzkumného pracoviště</t>
  </si>
  <si>
    <t xml:space="preserve">Vedoucí pracovníci CELKEM </t>
  </si>
  <si>
    <t>Kvestor/ Tajemník</t>
  </si>
  <si>
    <t>Na dané VŠ</t>
  </si>
  <si>
    <t>Kmenoví zaměstnanci VŠ jmenovaní na jiné VŠ</t>
  </si>
  <si>
    <t>Věkový průměr nově jmenovaných</t>
  </si>
  <si>
    <t>Počet projektů</t>
  </si>
  <si>
    <t>Počet vyslaných studentů</t>
  </si>
  <si>
    <t>Počet přijatých studentů</t>
  </si>
  <si>
    <t>Počet vyslaných akademických a vědeckých pracovníků</t>
  </si>
  <si>
    <t>Počet přijatých akademických a vědeckých pracovníků</t>
  </si>
  <si>
    <t>Dotace v tis. Kč</t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</si>
  <si>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</si>
  <si>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Virtuálně 
(z celkem)</t>
  </si>
  <si>
    <t>Absolventské stáže (z celkem)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</si>
  <si>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</si>
  <si>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</si>
  <si>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</si>
  <si>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</si>
  <si>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UJEP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</si>
  <si>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</si>
  <si>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t>Mezinárodní konference</t>
  </si>
  <si>
    <t>Fyzické</t>
  </si>
  <si>
    <t>Virtuální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</si>
  <si>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</si>
  <si>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t>Počet osob podílejících se na zajištění praxí</t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</si>
  <si>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</si>
  <si>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</si>
  <si>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Celkový počet ukončených smluv (pandemie)</t>
  </si>
  <si>
    <t>Celkový počet upravených smluv (pandemie)</t>
  </si>
  <si>
    <t>Celkový počet smluv s výjimkou (pandemie)*</t>
  </si>
  <si>
    <t xml:space="preserve">               - elektronicky (odhad)</t>
  </si>
  <si>
    <t xml:space="preserve">               - v obou formách</t>
  </si>
  <si>
    <t>Počet aktivních studií v těchto 
programech</t>
  </si>
  <si>
    <t>Centrum výzkumu Řež, s.r.o. 
a Ústav jaderné fyziky AV ČR, v.v.i.</t>
  </si>
  <si>
    <t>Bc.
stud.</t>
  </si>
  <si>
    <t>Mgr. 
stud.</t>
  </si>
  <si>
    <t>NMgr.
stud.</t>
  </si>
  <si>
    <t>Přírodovědecká fakutla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</si>
</sst>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.0"/>
    <numFmt numFmtId="166" formatCode="0.0%"/>
    <numFmt numFmtId="167" formatCode="#,##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2"/>
      <color rgb="FF00B0F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80008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80008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rgb="FF800080"/>
        <bgColor indexed="64"/>
      </patternFill>
    </fill>
    <fill>
      <patternFill patternType="solid">
        <fgColor theme="1" tint="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4" fontId="27" fillId="0" borderId="0" applyFont="0" applyFill="0" applyBorder="0" applyAlignment="0" applyProtection="0"/>
  </cellStyleXfs>
  <cellXfs count="61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7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0" xfId="0" applyFont="1"/>
    <xf numFmtId="0" fontId="5" fillId="0" borderId="3" xfId="0" applyFont="1" applyBorder="1" applyAlignment="1">
      <alignment horizontal="right"/>
    </xf>
    <xf numFmtId="0" fontId="5" fillId="0" borderId="2" xfId="0" applyFont="1" applyBorder="1"/>
    <xf numFmtId="0" fontId="6" fillId="3" borderId="3" xfId="0" applyFont="1" applyFill="1" applyBorder="1" applyAlignment="1">
      <alignment horizontal="right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8" fillId="0" borderId="0" xfId="0" applyFont="1"/>
    <xf numFmtId="0" fontId="6" fillId="0" borderId="1" xfId="0" applyFont="1" applyBorder="1" applyAlignment="1">
      <alignment horizontal="center" wrapText="1"/>
    </xf>
    <xf numFmtId="0" fontId="5" fillId="0" borderId="11" xfId="0" applyFont="1" applyBorder="1"/>
    <xf numFmtId="0" fontId="5" fillId="0" borderId="2" xfId="1" applyFont="1" applyBorder="1" applyAlignment="1">
      <alignment wrapText="1"/>
    </xf>
    <xf numFmtId="0" fontId="5" fillId="0" borderId="10" xfId="0" applyFont="1" applyBorder="1"/>
    <xf numFmtId="0" fontId="17" fillId="0" borderId="0" xfId="0" applyFont="1" applyAlignment="1">
      <alignment vertical="top" wrapText="1"/>
    </xf>
    <xf numFmtId="0" fontId="10" fillId="0" borderId="10" xfId="0" applyFont="1" applyBorder="1"/>
    <xf numFmtId="0" fontId="10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top" wrapText="1"/>
    </xf>
    <xf numFmtId="0" fontId="10" fillId="0" borderId="10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7" fillId="0" borderId="2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5" fillId="0" borderId="4" xfId="0" applyFont="1" applyBorder="1" applyAlignment="1">
      <alignment horizontal="right"/>
    </xf>
    <xf numFmtId="0" fontId="10" fillId="4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23" fillId="2" borderId="14" xfId="0" applyFont="1" applyFill="1" applyBorder="1" applyAlignment="1">
      <alignment wrapText="1"/>
    </xf>
    <xf numFmtId="0" fontId="13" fillId="0" borderId="0" xfId="0" applyFont="1"/>
    <xf numFmtId="0" fontId="7" fillId="4" borderId="10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wrapText="1"/>
    </xf>
    <xf numFmtId="0" fontId="15" fillId="0" borderId="0" xfId="0" applyFont="1" applyAlignment="1">
      <alignment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28" fillId="0" borderId="0" xfId="0" applyFont="1"/>
    <xf numFmtId="0" fontId="23" fillId="0" borderId="0" xfId="0" applyFont="1"/>
    <xf numFmtId="0" fontId="10" fillId="4" borderId="60" xfId="0" applyFont="1" applyFill="1" applyBorder="1" applyAlignment="1">
      <alignment wrapText="1"/>
    </xf>
    <xf numFmtId="0" fontId="17" fillId="0" borderId="53" xfId="0" applyFont="1" applyBorder="1"/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29" fillId="0" borderId="10" xfId="0" applyFont="1" applyBorder="1"/>
    <xf numFmtId="0" fontId="29" fillId="5" borderId="41" xfId="0" applyFont="1" applyFill="1" applyBorder="1"/>
    <xf numFmtId="0" fontId="5" fillId="0" borderId="0" xfId="0" applyFont="1" applyFill="1"/>
    <xf numFmtId="0" fontId="7" fillId="4" borderId="7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6" fillId="7" borderId="58" xfId="0" applyFont="1" applyFill="1" applyBorder="1" applyAlignment="1">
      <alignment wrapText="1"/>
    </xf>
    <xf numFmtId="0" fontId="36" fillId="7" borderId="45" xfId="0" applyFont="1" applyFill="1" applyBorder="1" applyAlignment="1">
      <alignment horizontal="center" vertical="center"/>
    </xf>
    <xf numFmtId="0" fontId="36" fillId="7" borderId="4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5" fillId="0" borderId="9" xfId="0" applyFont="1" applyBorder="1" applyAlignment="1">
      <alignment horizontal="right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0" fontId="1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36" fillId="3" borderId="10" xfId="0" applyFont="1" applyFill="1" applyBorder="1" applyAlignment="1">
      <alignment wrapText="1"/>
    </xf>
    <xf numFmtId="0" fontId="37" fillId="3" borderId="1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wrapText="1"/>
    </xf>
    <xf numFmtId="0" fontId="37" fillId="7" borderId="11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37" fillId="7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7" fillId="7" borderId="5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6" fillId="7" borderId="35" xfId="0" applyFont="1" applyFill="1" applyBorder="1" applyAlignment="1">
      <alignment wrapText="1"/>
    </xf>
    <xf numFmtId="0" fontId="37" fillId="7" borderId="38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7" fillId="7" borderId="45" xfId="0" applyFont="1" applyFill="1" applyBorder="1" applyAlignment="1">
      <alignment horizontal="center" vertical="center"/>
    </xf>
    <xf numFmtId="0" fontId="37" fillId="7" borderId="46" xfId="0" applyFont="1" applyFill="1" applyBorder="1" applyAlignment="1">
      <alignment horizontal="center" vertical="center"/>
    </xf>
    <xf numFmtId="0" fontId="34" fillId="8" borderId="14" xfId="0" applyFont="1" applyFill="1" applyBorder="1" applyAlignment="1">
      <alignment wrapText="1"/>
    </xf>
    <xf numFmtId="0" fontId="36" fillId="7" borderId="19" xfId="0" applyFont="1" applyFill="1" applyBorder="1" applyAlignment="1">
      <alignment horizontal="left"/>
    </xf>
    <xf numFmtId="166" fontId="0" fillId="0" borderId="1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166" fontId="31" fillId="7" borderId="11" xfId="0" applyNumberFormat="1" applyFont="1" applyFill="1" applyBorder="1" applyAlignment="1">
      <alignment horizontal="center" vertical="center"/>
    </xf>
    <xf numFmtId="166" fontId="31" fillId="7" borderId="4" xfId="0" applyNumberFormat="1" applyFont="1" applyFill="1" applyBorder="1" applyAlignment="1">
      <alignment horizontal="center" vertical="center"/>
    </xf>
    <xf numFmtId="166" fontId="32" fillId="7" borderId="1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/>
    </xf>
    <xf numFmtId="3" fontId="36" fillId="7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 indent="2"/>
    </xf>
    <xf numFmtId="4" fontId="6" fillId="2" borderId="3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6" fillId="7" borderId="41" xfId="0" applyFont="1" applyFill="1" applyBorder="1" applyAlignment="1">
      <alignment wrapText="1"/>
    </xf>
    <xf numFmtId="0" fontId="37" fillId="7" borderId="23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3" fontId="37" fillId="7" borderId="4" xfId="0" applyNumberFormat="1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wrapText="1"/>
    </xf>
    <xf numFmtId="0" fontId="29" fillId="2" borderId="35" xfId="0" applyFont="1" applyFill="1" applyBorder="1"/>
    <xf numFmtId="0" fontId="29" fillId="2" borderId="41" xfId="0" applyFont="1" applyFill="1" applyBorder="1"/>
    <xf numFmtId="0" fontId="10" fillId="0" borderId="18" xfId="0" applyFont="1" applyBorder="1" applyAlignment="1">
      <alignment horizontal="center" vertical="center" wrapText="1"/>
    </xf>
    <xf numFmtId="2" fontId="29" fillId="6" borderId="71" xfId="0" applyNumberFormat="1" applyFont="1" applyFill="1" applyBorder="1" applyAlignment="1">
      <alignment horizontal="center" vertical="center"/>
    </xf>
    <xf numFmtId="2" fontId="29" fillId="6" borderId="56" xfId="0" applyNumberFormat="1" applyFont="1" applyFill="1" applyBorder="1" applyAlignment="1">
      <alignment horizontal="center" vertical="center"/>
    </xf>
    <xf numFmtId="2" fontId="29" fillId="0" borderId="50" xfId="0" applyNumberFormat="1" applyFont="1" applyBorder="1" applyAlignment="1">
      <alignment horizontal="center" vertical="center"/>
    </xf>
    <xf numFmtId="2" fontId="29" fillId="0" borderId="75" xfId="0" applyNumberFormat="1" applyFont="1" applyBorder="1" applyAlignment="1">
      <alignment horizontal="center" vertical="center"/>
    </xf>
    <xf numFmtId="167" fontId="17" fillId="2" borderId="23" xfId="0" applyNumberFormat="1" applyFont="1" applyFill="1" applyBorder="1" applyAlignment="1">
      <alignment horizontal="center" vertical="center"/>
    </xf>
    <xf numFmtId="167" fontId="17" fillId="3" borderId="24" xfId="0" applyNumberFormat="1" applyFont="1" applyFill="1" applyBorder="1" applyAlignment="1">
      <alignment horizontal="center" vertical="center"/>
    </xf>
    <xf numFmtId="2" fontId="29" fillId="5" borderId="76" xfId="0" applyNumberFormat="1" applyFont="1" applyFill="1" applyBorder="1" applyAlignment="1">
      <alignment horizontal="center" vertical="center"/>
    </xf>
    <xf numFmtId="2" fontId="29" fillId="5" borderId="15" xfId="0" applyNumberFormat="1" applyFont="1" applyFill="1" applyBorder="1" applyAlignment="1">
      <alignment horizontal="center" vertical="center"/>
    </xf>
    <xf numFmtId="2" fontId="29" fillId="6" borderId="77" xfId="0" applyNumberFormat="1" applyFont="1" applyFill="1" applyBorder="1" applyAlignment="1">
      <alignment horizontal="center" vertical="center"/>
    </xf>
    <xf numFmtId="2" fontId="29" fillId="5" borderId="71" xfId="0" applyNumberFormat="1" applyFont="1" applyFill="1" applyBorder="1" applyAlignment="1">
      <alignment horizontal="center" vertical="center"/>
    </xf>
    <xf numFmtId="167" fontId="36" fillId="7" borderId="38" xfId="0" applyNumberFormat="1" applyFont="1" applyFill="1" applyBorder="1" applyAlignment="1">
      <alignment horizontal="center" vertical="center"/>
    </xf>
    <xf numFmtId="167" fontId="36" fillId="7" borderId="39" xfId="0" applyNumberFormat="1" applyFont="1" applyFill="1" applyBorder="1" applyAlignment="1">
      <alignment horizontal="center" vertical="center"/>
    </xf>
    <xf numFmtId="167" fontId="36" fillId="7" borderId="40" xfId="0" applyNumberFormat="1" applyFont="1" applyFill="1" applyBorder="1" applyAlignment="1">
      <alignment horizontal="center" vertical="center"/>
    </xf>
    <xf numFmtId="167" fontId="10" fillId="4" borderId="11" xfId="0" applyNumberFormat="1" applyFont="1" applyFill="1" applyBorder="1" applyAlignment="1">
      <alignment horizontal="center" vertical="center"/>
    </xf>
    <xf numFmtId="167" fontId="10" fillId="4" borderId="12" xfId="0" applyNumberFormat="1" applyFont="1" applyFill="1" applyBorder="1" applyAlignment="1">
      <alignment horizontal="center" vertical="center"/>
    </xf>
    <xf numFmtId="167" fontId="10" fillId="4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6" borderId="65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7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0" fillId="6" borderId="50" xfId="0" applyFont="1" applyFill="1" applyBorder="1" applyAlignment="1">
      <alignment horizontal="center" vertical="center"/>
    </xf>
    <xf numFmtId="0" fontId="30" fillId="6" borderId="75" xfId="0" applyFont="1" applyFill="1" applyBorder="1" applyAlignment="1">
      <alignment horizontal="center" vertical="center"/>
    </xf>
    <xf numFmtId="0" fontId="39" fillId="7" borderId="63" xfId="0" applyFont="1" applyFill="1" applyBorder="1" applyAlignment="1">
      <alignment horizontal="center" vertical="center"/>
    </xf>
    <xf numFmtId="0" fontId="39" fillId="7" borderId="45" xfId="0" applyFont="1" applyFill="1" applyBorder="1" applyAlignment="1">
      <alignment horizontal="center" vertical="center"/>
    </xf>
    <xf numFmtId="0" fontId="39" fillId="7" borderId="78" xfId="0" applyFont="1" applyFill="1" applyBorder="1" applyAlignment="1">
      <alignment horizontal="center" vertical="center"/>
    </xf>
    <xf numFmtId="0" fontId="39" fillId="7" borderId="64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6" fillId="8" borderId="35" xfId="0" applyFont="1" applyFill="1" applyBorder="1" applyAlignment="1">
      <alignment horizontal="left" wrapText="1"/>
    </xf>
    <xf numFmtId="0" fontId="36" fillId="7" borderId="22" xfId="0" applyFont="1" applyFill="1" applyBorder="1" applyAlignment="1">
      <alignment wrapText="1"/>
    </xf>
    <xf numFmtId="0" fontId="6" fillId="0" borderId="36" xfId="0" applyFont="1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4" fillId="8" borderId="2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33" fillId="4" borderId="48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6" fillId="7" borderId="48" xfId="0" applyFont="1" applyFill="1" applyBorder="1" applyAlignment="1">
      <alignment wrapText="1"/>
    </xf>
    <xf numFmtId="0" fontId="36" fillId="7" borderId="5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51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49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2" fillId="7" borderId="11" xfId="0" applyNumberFormat="1" applyFont="1" applyFill="1" applyBorder="1" applyAlignment="1">
      <alignment horizontal="center" vertical="center"/>
    </xf>
    <xf numFmtId="165" fontId="31" fillId="7" borderId="4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8" borderId="2" xfId="0" applyFont="1" applyFill="1" applyBorder="1" applyAlignment="1">
      <alignment vertical="center" wrapText="1"/>
    </xf>
    <xf numFmtId="0" fontId="36" fillId="7" borderId="10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6" fillId="7" borderId="2" xfId="0" applyFont="1" applyFill="1" applyBorder="1" applyAlignment="1">
      <alignment wrapText="1"/>
    </xf>
    <xf numFmtId="0" fontId="36" fillId="7" borderId="1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4" fillId="8" borderId="7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5" fontId="6" fillId="3" borderId="9" xfId="5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5" fontId="6" fillId="3" borderId="4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3" borderId="1" xfId="5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wrapText="1"/>
    </xf>
    <xf numFmtId="0" fontId="32" fillId="8" borderId="25" xfId="0" applyFont="1" applyFill="1" applyBorder="1" applyAlignment="1"/>
    <xf numFmtId="0" fontId="32" fillId="8" borderId="6" xfId="0" applyFont="1" applyFill="1" applyBorder="1" applyAlignment="1"/>
    <xf numFmtId="0" fontId="34" fillId="8" borderId="27" xfId="0" applyFont="1" applyFill="1" applyBorder="1" applyAlignment="1">
      <alignment wrapText="1"/>
    </xf>
    <xf numFmtId="0" fontId="32" fillId="8" borderId="28" xfId="0" applyFont="1" applyFill="1" applyBorder="1" applyAlignment="1"/>
    <xf numFmtId="0" fontId="35" fillId="8" borderId="25" xfId="0" applyFont="1" applyFill="1" applyBorder="1" applyAlignment="1"/>
    <xf numFmtId="0" fontId="35" fillId="8" borderId="6" xfId="0" applyFont="1" applyFill="1" applyBorder="1" applyAlignment="1"/>
    <xf numFmtId="0" fontId="31" fillId="8" borderId="25" xfId="0" applyFont="1" applyFill="1" applyBorder="1" applyAlignment="1"/>
    <xf numFmtId="0" fontId="31" fillId="8" borderId="6" xfId="0" applyFont="1" applyFill="1" applyBorder="1" applyAlignment="1"/>
    <xf numFmtId="0" fontId="18" fillId="0" borderId="0" xfId="0" applyFont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10" fillId="0" borderId="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2" fillId="8" borderId="29" xfId="0" applyFont="1" applyFill="1" applyBorder="1" applyAlignment="1"/>
    <xf numFmtId="0" fontId="38" fillId="0" borderId="19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7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8" fillId="0" borderId="14" xfId="0" applyFont="1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8" fillId="7" borderId="62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2" fillId="7" borderId="55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8" borderId="27" xfId="0" applyFont="1" applyFill="1" applyBorder="1" applyAlignment="1">
      <alignment horizontal="left" wrapText="1"/>
    </xf>
    <xf numFmtId="0" fontId="32" fillId="8" borderId="28" xfId="0" applyFont="1" applyFill="1" applyBorder="1" applyAlignment="1">
      <alignment horizontal="left" wrapText="1"/>
    </xf>
    <xf numFmtId="0" fontId="32" fillId="8" borderId="29" xfId="0" applyFont="1" applyFill="1" applyBorder="1" applyAlignment="1">
      <alignment horizontal="left" wrapText="1"/>
    </xf>
    <xf numFmtId="0" fontId="34" fillId="8" borderId="33" xfId="0" applyFont="1" applyFill="1" applyBorder="1" applyAlignment="1">
      <alignment horizontal="left" wrapText="1"/>
    </xf>
    <xf numFmtId="0" fontId="32" fillId="8" borderId="25" xfId="0" applyFont="1" applyFill="1" applyBorder="1" applyAlignment="1">
      <alignment horizontal="left" wrapText="1"/>
    </xf>
    <xf numFmtId="0" fontId="32" fillId="8" borderId="6" xfId="0" applyFont="1" applyFill="1" applyBorder="1" applyAlignment="1">
      <alignment horizontal="left" wrapText="1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69" xfId="0" applyFont="1" applyBorder="1" applyAlignment="1">
      <alignment horizontal="left" vertical="center" wrapText="1"/>
    </xf>
    <xf numFmtId="0" fontId="33" fillId="0" borderId="7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9" fillId="7" borderId="58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3" fillId="0" borderId="4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9" fillId="7" borderId="41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2" fillId="8" borderId="28" xfId="0" applyFont="1" applyFill="1" applyBorder="1" applyAlignment="1">
      <alignment wrapText="1"/>
    </xf>
    <xf numFmtId="0" fontId="32" fillId="8" borderId="29" xfId="0" applyFont="1" applyFill="1" applyBorder="1" applyAlignment="1">
      <alignment wrapText="1"/>
    </xf>
    <xf numFmtId="0" fontId="0" fillId="0" borderId="28" xfId="0" applyBorder="1" applyAlignment="1"/>
    <xf numFmtId="0" fontId="0" fillId="0" borderId="29" xfId="0" applyBorder="1" applyAlignment="1"/>
    <xf numFmtId="0" fontId="32" fillId="8" borderId="25" xfId="0" applyFont="1" applyFill="1" applyBorder="1" applyAlignment="1">
      <alignment wrapText="1"/>
    </xf>
    <xf numFmtId="0" fontId="32" fillId="8" borderId="6" xfId="0" applyFont="1" applyFill="1" applyBorder="1" applyAlignment="1">
      <alignment wrapText="1"/>
    </xf>
    <xf numFmtId="0" fontId="34" fillId="8" borderId="79" xfId="0" applyFont="1" applyFill="1" applyBorder="1" applyAlignment="1">
      <alignment wrapText="1"/>
    </xf>
    <xf numFmtId="0" fontId="32" fillId="8" borderId="31" xfId="0" applyFont="1" applyFill="1" applyBorder="1" applyAlignment="1">
      <alignment wrapText="1"/>
    </xf>
    <xf numFmtId="0" fontId="32" fillId="8" borderId="17" xfId="0" applyFont="1" applyFill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4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25" xfId="0" applyBorder="1" applyAlignment="1"/>
    <xf numFmtId="0" fontId="0" fillId="0" borderId="6" xfId="0" applyBorder="1" applyAlignment="1"/>
    <xf numFmtId="0" fontId="2" fillId="7" borderId="22" xfId="0" applyFont="1" applyFill="1" applyBorder="1" applyAlignment="1">
      <alignment horizontal="center" vertical="center" wrapText="1"/>
    </xf>
    <xf numFmtId="0" fontId="19" fillId="7" borderId="55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 wrapText="1"/>
    </xf>
    <xf numFmtId="0" fontId="19" fillId="7" borderId="5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5" fontId="6" fillId="3" borderId="1" xfId="5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9" fillId="7" borderId="73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3" xfId="0" applyFont="1" applyFill="1" applyBorder="1"/>
    <xf numFmtId="0" fontId="5" fillId="0" borderId="1" xfId="0" applyFont="1" applyBorder="1"/>
    <xf numFmtId="0" fontId="5" fillId="3" borderId="3" xfId="0" applyFont="1" applyFill="1" applyBorder="1"/>
    <xf numFmtId="0" fontId="5" fillId="3" borderId="6" xfId="0" applyFont="1" applyFill="1" applyBorder="1" applyAlignment="1">
      <alignment wrapText="1"/>
    </xf>
    <xf numFmtId="0" fontId="5" fillId="0" borderId="5" xfId="0" applyFont="1" applyBorder="1"/>
    <xf numFmtId="0" fontId="17" fillId="0" borderId="1" xfId="0" applyFont="1" applyBorder="1"/>
    <xf numFmtId="0" fontId="17" fillId="3" borderId="3" xfId="0" applyFont="1" applyFill="1" applyBorder="1"/>
    <xf numFmtId="0" fontId="17" fillId="0" borderId="8" xfId="0" applyFont="1" applyBorder="1"/>
    <xf numFmtId="0" fontId="17" fillId="3" borderId="9" xfId="0" applyFont="1" applyFill="1" applyBorder="1"/>
    <xf numFmtId="0" fontId="17" fillId="0" borderId="11" xfId="0" applyFont="1" applyBorder="1"/>
    <xf numFmtId="0" fontId="17" fillId="3" borderId="4" xfId="0" applyFont="1" applyFill="1" applyBorder="1"/>
    <xf numFmtId="0" fontId="36" fillId="7" borderId="42" xfId="0" applyFont="1" applyFill="1" applyBorder="1" applyAlignment="1">
      <alignment horizontal="center" vertical="center"/>
    </xf>
    <xf numFmtId="0" fontId="36" fillId="7" borderId="23" xfId="0" applyFont="1" applyFill="1" applyBorder="1"/>
    <xf numFmtId="0" fontId="36" fillId="7" borderId="24" xfId="0" applyFont="1" applyFill="1" applyBorder="1"/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32"/>
  <sheetViews>
    <sheetView topLeftCell="A17" zoomScaleNormal="100" workbookViewId="0">
      <selection activeCell="AD17" sqref="AC17:AD18"/>
    </sheetView>
  </sheetViews>
  <sheetFormatPr defaultColWidth="9.140625" defaultRowHeight="12.75" x14ac:dyDescent="0.2"/>
  <cols>
    <col min="1" max="1" width="47.7109375" style="2" customWidth="1"/>
    <col min="2" max="2" width="6.7109375" style="109" customWidth="1"/>
    <col min="3" max="3" width="8.28515625" style="109" customWidth="1"/>
    <col min="4" max="4" width="6.85546875" style="109" customWidth="1"/>
    <col min="5" max="5" width="8.5703125" style="109" customWidth="1"/>
    <col min="6" max="6" width="7.42578125" style="109" customWidth="1"/>
    <col min="7" max="7" width="8.7109375" style="109" customWidth="1"/>
    <col min="8" max="8" width="7" style="109" customWidth="1"/>
    <col min="9" max="11" width="9.140625" style="109"/>
    <col min="12" max="13" width="8.7109375" style="1" customWidth="1"/>
    <col min="14" max="16384" width="9.140625" style="1"/>
  </cols>
  <sheetData>
    <row r="1" spans="1:23" ht="25.5" customHeight="1" x14ac:dyDescent="0.2">
      <c r="A1" s="401" t="s">
        <v>141</v>
      </c>
      <c r="B1" s="402"/>
      <c r="C1" s="402"/>
      <c r="D1" s="402"/>
      <c r="E1" s="402"/>
      <c r="F1" s="402"/>
      <c r="G1" s="402"/>
      <c r="H1" s="402"/>
      <c r="I1" s="402"/>
      <c r="J1" s="403"/>
      <c r="K1" s="404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4" customFormat="1" ht="38.25" customHeight="1" x14ac:dyDescent="0.2">
      <c r="A2" s="408" t="s">
        <v>247</v>
      </c>
      <c r="B2" s="410"/>
      <c r="C2" s="405" t="s">
        <v>0</v>
      </c>
      <c r="D2" s="406"/>
      <c r="E2" s="405" t="s">
        <v>2</v>
      </c>
      <c r="F2" s="406"/>
      <c r="G2" s="405" t="s">
        <v>1</v>
      </c>
      <c r="H2" s="406"/>
      <c r="I2" s="405" t="s">
        <v>3</v>
      </c>
      <c r="J2" s="407"/>
      <c r="K2" s="98" t="s">
        <v>4</v>
      </c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s="4" customFormat="1" ht="13.5" customHeight="1" thickBot="1" x14ac:dyDescent="0.25">
      <c r="A3" s="409"/>
      <c r="B3" s="411"/>
      <c r="C3" s="99" t="s">
        <v>7</v>
      </c>
      <c r="D3" s="99" t="s">
        <v>8</v>
      </c>
      <c r="E3" s="99" t="s">
        <v>7</v>
      </c>
      <c r="F3" s="99" t="s">
        <v>8</v>
      </c>
      <c r="G3" s="99" t="s">
        <v>7</v>
      </c>
      <c r="H3" s="99" t="s">
        <v>8</v>
      </c>
      <c r="I3" s="99" t="s">
        <v>7</v>
      </c>
      <c r="J3" s="99" t="s">
        <v>8</v>
      </c>
      <c r="K3" s="100"/>
      <c r="M3" s="17"/>
    </row>
    <row r="4" spans="1:23" ht="15" x14ac:dyDescent="0.25">
      <c r="A4" s="394" t="s">
        <v>248</v>
      </c>
      <c r="B4" s="395"/>
      <c r="C4" s="395"/>
      <c r="D4" s="395"/>
      <c r="E4" s="395"/>
      <c r="F4" s="395"/>
      <c r="G4" s="395"/>
      <c r="H4" s="395"/>
      <c r="I4" s="395"/>
      <c r="J4" s="395"/>
      <c r="K4" s="101"/>
    </row>
    <row r="5" spans="1:23" ht="12.75" customHeight="1" x14ac:dyDescent="0.2">
      <c r="A5" s="96" t="s">
        <v>195</v>
      </c>
      <c r="B5" s="111" t="s">
        <v>194</v>
      </c>
      <c r="C5" s="388"/>
      <c r="D5" s="389"/>
      <c r="E5" s="389"/>
      <c r="F5" s="389"/>
      <c r="G5" s="389"/>
      <c r="H5" s="389"/>
      <c r="I5" s="389"/>
      <c r="J5" s="389"/>
      <c r="K5" s="390"/>
    </row>
    <row r="6" spans="1:23" ht="12.75" customHeight="1" x14ac:dyDescent="0.2">
      <c r="A6" s="45" t="s">
        <v>209</v>
      </c>
      <c r="B6" s="112" t="s">
        <v>196</v>
      </c>
      <c r="C6" s="102"/>
      <c r="D6" s="102"/>
      <c r="E6" s="102"/>
      <c r="F6" s="102"/>
      <c r="G6" s="102"/>
      <c r="H6" s="102"/>
      <c r="I6" s="102"/>
      <c r="J6" s="102"/>
      <c r="K6" s="103">
        <f>SUM(C6:J6)</f>
        <v>0</v>
      </c>
    </row>
    <row r="7" spans="1:23" ht="12.75" customHeight="1" x14ac:dyDescent="0.2">
      <c r="A7" s="45" t="s">
        <v>210</v>
      </c>
      <c r="B7" s="112" t="s">
        <v>197</v>
      </c>
      <c r="C7" s="102"/>
      <c r="D7" s="102"/>
      <c r="E7" s="102"/>
      <c r="F7" s="102"/>
      <c r="G7" s="102"/>
      <c r="H7" s="102"/>
      <c r="I7" s="102"/>
      <c r="J7" s="104"/>
      <c r="K7" s="103">
        <f t="shared" ref="K7:K16" si="0">SUM(C7:J7)</f>
        <v>0</v>
      </c>
    </row>
    <row r="8" spans="1:23" ht="12.75" customHeight="1" x14ac:dyDescent="0.2">
      <c r="A8" s="45" t="s">
        <v>211</v>
      </c>
      <c r="B8" s="112" t="s">
        <v>198</v>
      </c>
      <c r="C8" s="102"/>
      <c r="D8" s="102"/>
      <c r="E8" s="102"/>
      <c r="F8" s="102"/>
      <c r="G8" s="102"/>
      <c r="H8" s="102"/>
      <c r="I8" s="102"/>
      <c r="J8" s="104"/>
      <c r="K8" s="103">
        <f t="shared" si="0"/>
        <v>0</v>
      </c>
    </row>
    <row r="9" spans="1:23" ht="12.75" customHeight="1" x14ac:dyDescent="0.2">
      <c r="A9" s="45" t="s">
        <v>212</v>
      </c>
      <c r="B9" s="112" t="s">
        <v>199</v>
      </c>
      <c r="C9" s="102">
        <v>2</v>
      </c>
      <c r="D9" s="102">
        <v>2</v>
      </c>
      <c r="E9" s="102"/>
      <c r="F9" s="102"/>
      <c r="G9" s="102">
        <v>2</v>
      </c>
      <c r="H9" s="102"/>
      <c r="I9" s="102">
        <v>4</v>
      </c>
      <c r="J9" s="104">
        <v>4</v>
      </c>
      <c r="K9" s="103">
        <f t="shared" si="0"/>
        <v>14</v>
      </c>
    </row>
    <row r="10" spans="1:23" ht="12.75" customHeight="1" x14ac:dyDescent="0.2">
      <c r="A10" s="45" t="s">
        <v>213</v>
      </c>
      <c r="B10" s="112" t="s">
        <v>200</v>
      </c>
      <c r="C10" s="102">
        <v>2</v>
      </c>
      <c r="D10" s="102">
        <v>2</v>
      </c>
      <c r="E10" s="102"/>
      <c r="F10" s="102"/>
      <c r="G10" s="102">
        <v>2</v>
      </c>
      <c r="H10" s="102"/>
      <c r="I10" s="102"/>
      <c r="J10" s="104"/>
      <c r="K10" s="103">
        <f t="shared" si="0"/>
        <v>6</v>
      </c>
    </row>
    <row r="11" spans="1:23" ht="12.75" customHeight="1" x14ac:dyDescent="0.2">
      <c r="A11" s="45" t="s">
        <v>214</v>
      </c>
      <c r="B11" s="112" t="s">
        <v>201</v>
      </c>
      <c r="C11" s="102"/>
      <c r="D11" s="102"/>
      <c r="E11" s="102"/>
      <c r="F11" s="102"/>
      <c r="G11" s="102"/>
      <c r="H11" s="102"/>
      <c r="I11" s="102"/>
      <c r="J11" s="104"/>
      <c r="K11" s="103">
        <f t="shared" si="0"/>
        <v>0</v>
      </c>
    </row>
    <row r="12" spans="1:23" ht="12.75" customHeight="1" x14ac:dyDescent="0.2">
      <c r="A12" s="45" t="s">
        <v>208</v>
      </c>
      <c r="B12" s="112" t="s">
        <v>202</v>
      </c>
      <c r="C12" s="102"/>
      <c r="D12" s="102"/>
      <c r="E12" s="102"/>
      <c r="F12" s="102"/>
      <c r="G12" s="102"/>
      <c r="H12" s="102"/>
      <c r="I12" s="102"/>
      <c r="J12" s="104"/>
      <c r="K12" s="103">
        <f t="shared" si="0"/>
        <v>0</v>
      </c>
    </row>
    <row r="13" spans="1:23" ht="12.75" customHeight="1" x14ac:dyDescent="0.2">
      <c r="A13" s="45" t="s">
        <v>215</v>
      </c>
      <c r="B13" s="112" t="s">
        <v>203</v>
      </c>
      <c r="C13" s="102"/>
      <c r="D13" s="102"/>
      <c r="E13" s="102"/>
      <c r="F13" s="102"/>
      <c r="G13" s="102"/>
      <c r="H13" s="102"/>
      <c r="I13" s="102"/>
      <c r="J13" s="104"/>
      <c r="K13" s="103">
        <f t="shared" si="0"/>
        <v>0</v>
      </c>
    </row>
    <row r="14" spans="1:23" ht="12.75" customHeight="1" x14ac:dyDescent="0.2">
      <c r="A14" s="45" t="s">
        <v>216</v>
      </c>
      <c r="B14" s="112" t="s">
        <v>204</v>
      </c>
      <c r="C14" s="102"/>
      <c r="D14" s="102"/>
      <c r="E14" s="102"/>
      <c r="F14" s="102"/>
      <c r="G14" s="102"/>
      <c r="H14" s="102"/>
      <c r="I14" s="102"/>
      <c r="J14" s="104"/>
      <c r="K14" s="103">
        <f t="shared" si="0"/>
        <v>0</v>
      </c>
    </row>
    <row r="15" spans="1:23" ht="12.75" customHeight="1" x14ac:dyDescent="0.2">
      <c r="A15" s="45" t="s">
        <v>217</v>
      </c>
      <c r="B15" s="112" t="s">
        <v>205</v>
      </c>
      <c r="C15" s="102">
        <v>2</v>
      </c>
      <c r="D15" s="102">
        <v>2</v>
      </c>
      <c r="E15" s="102"/>
      <c r="F15" s="102"/>
      <c r="G15" s="102">
        <v>1</v>
      </c>
      <c r="H15" s="102"/>
      <c r="I15" s="102"/>
      <c r="J15" s="104"/>
      <c r="K15" s="103">
        <f t="shared" si="0"/>
        <v>5</v>
      </c>
    </row>
    <row r="16" spans="1:23" ht="12.75" customHeight="1" x14ac:dyDescent="0.2">
      <c r="A16" s="45" t="s">
        <v>207</v>
      </c>
      <c r="B16" s="112" t="s">
        <v>206</v>
      </c>
      <c r="C16" s="102"/>
      <c r="D16" s="102"/>
      <c r="E16" s="102"/>
      <c r="F16" s="102"/>
      <c r="G16" s="102"/>
      <c r="H16" s="102"/>
      <c r="I16" s="102"/>
      <c r="J16" s="104"/>
      <c r="K16" s="103">
        <f t="shared" si="0"/>
        <v>0</v>
      </c>
    </row>
    <row r="17" spans="1:11" ht="12.75" customHeight="1" x14ac:dyDescent="0.2">
      <c r="A17" s="59" t="s">
        <v>82</v>
      </c>
      <c r="B17" s="105" t="s">
        <v>83</v>
      </c>
      <c r="C17" s="105">
        <f>SUM(C6:C16)</f>
        <v>6</v>
      </c>
      <c r="D17" s="105">
        <f t="shared" ref="D17:J17" si="1">SUM(D6:D16)</f>
        <v>6</v>
      </c>
      <c r="E17" s="105">
        <f t="shared" si="1"/>
        <v>0</v>
      </c>
      <c r="F17" s="105">
        <f t="shared" si="1"/>
        <v>0</v>
      </c>
      <c r="G17" s="105">
        <f t="shared" si="1"/>
        <v>5</v>
      </c>
      <c r="H17" s="105">
        <f t="shared" si="1"/>
        <v>0</v>
      </c>
      <c r="I17" s="105">
        <f t="shared" si="1"/>
        <v>4</v>
      </c>
      <c r="J17" s="105">
        <f t="shared" si="1"/>
        <v>4</v>
      </c>
      <c r="K17" s="114">
        <f>SUM(K6:K16)</f>
        <v>25</v>
      </c>
    </row>
    <row r="18" spans="1:11" ht="12.75" customHeight="1" x14ac:dyDescent="0.25">
      <c r="A18" s="391" t="s">
        <v>249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7"/>
    </row>
    <row r="19" spans="1:11" ht="12.75" customHeight="1" x14ac:dyDescent="0.2">
      <c r="A19" s="96" t="s">
        <v>195</v>
      </c>
      <c r="B19" s="111" t="s">
        <v>194</v>
      </c>
      <c r="C19" s="388"/>
      <c r="D19" s="389"/>
      <c r="E19" s="389"/>
      <c r="F19" s="389"/>
      <c r="G19" s="389"/>
      <c r="H19" s="389"/>
      <c r="I19" s="389"/>
      <c r="J19" s="389"/>
      <c r="K19" s="390"/>
    </row>
    <row r="20" spans="1:11" ht="12.75" customHeight="1" x14ac:dyDescent="0.2">
      <c r="A20" s="45" t="s">
        <v>209</v>
      </c>
      <c r="B20" s="112" t="s">
        <v>196</v>
      </c>
      <c r="C20" s="102"/>
      <c r="D20" s="102"/>
      <c r="E20" s="102"/>
      <c r="F20" s="102"/>
      <c r="G20" s="102"/>
      <c r="H20" s="102"/>
      <c r="I20" s="102"/>
      <c r="J20" s="104"/>
      <c r="K20" s="103">
        <f>SUM(C20:J20)</f>
        <v>0</v>
      </c>
    </row>
    <row r="21" spans="1:11" ht="12.75" customHeight="1" x14ac:dyDescent="0.2">
      <c r="A21" s="45" t="s">
        <v>210</v>
      </c>
      <c r="B21" s="112" t="s">
        <v>197</v>
      </c>
      <c r="C21" s="102"/>
      <c r="D21" s="102"/>
      <c r="E21" s="102"/>
      <c r="F21" s="102"/>
      <c r="G21" s="102"/>
      <c r="H21" s="102"/>
      <c r="I21" s="102"/>
      <c r="J21" s="104"/>
      <c r="K21" s="103">
        <f t="shared" ref="K21:K30" si="2">SUM(C21:J21)</f>
        <v>0</v>
      </c>
    </row>
    <row r="22" spans="1:11" ht="12.75" customHeight="1" x14ac:dyDescent="0.2">
      <c r="A22" s="45" t="s">
        <v>211</v>
      </c>
      <c r="B22" s="112" t="s">
        <v>198</v>
      </c>
      <c r="C22" s="102"/>
      <c r="D22" s="102"/>
      <c r="E22" s="102"/>
      <c r="F22" s="102"/>
      <c r="G22" s="102"/>
      <c r="H22" s="102"/>
      <c r="I22" s="102"/>
      <c r="J22" s="104"/>
      <c r="K22" s="103">
        <f t="shared" si="2"/>
        <v>0</v>
      </c>
    </row>
    <row r="23" spans="1:11" ht="12.75" customHeight="1" x14ac:dyDescent="0.2">
      <c r="A23" s="45" t="s">
        <v>212</v>
      </c>
      <c r="B23" s="112" t="s">
        <v>199</v>
      </c>
      <c r="C23" s="102"/>
      <c r="D23" s="102"/>
      <c r="E23" s="102"/>
      <c r="F23" s="102"/>
      <c r="G23" s="102"/>
      <c r="H23" s="102"/>
      <c r="I23" s="102"/>
      <c r="J23" s="104"/>
      <c r="K23" s="103">
        <f t="shared" si="2"/>
        <v>0</v>
      </c>
    </row>
    <row r="24" spans="1:11" ht="12.75" customHeight="1" x14ac:dyDescent="0.2">
      <c r="A24" s="45" t="s">
        <v>213</v>
      </c>
      <c r="B24" s="112" t="s">
        <v>200</v>
      </c>
      <c r="C24" s="102"/>
      <c r="D24" s="102"/>
      <c r="E24" s="102"/>
      <c r="F24" s="102"/>
      <c r="G24" s="102"/>
      <c r="H24" s="102"/>
      <c r="I24" s="102"/>
      <c r="J24" s="104"/>
      <c r="K24" s="103">
        <f t="shared" si="2"/>
        <v>0</v>
      </c>
    </row>
    <row r="25" spans="1:11" ht="12.75" customHeight="1" x14ac:dyDescent="0.2">
      <c r="A25" s="45" t="s">
        <v>214</v>
      </c>
      <c r="B25" s="112" t="s">
        <v>201</v>
      </c>
      <c r="C25" s="102"/>
      <c r="D25" s="102"/>
      <c r="E25" s="102"/>
      <c r="F25" s="102"/>
      <c r="G25" s="102"/>
      <c r="H25" s="102"/>
      <c r="I25" s="102"/>
      <c r="J25" s="104"/>
      <c r="K25" s="103">
        <f t="shared" si="2"/>
        <v>0</v>
      </c>
    </row>
    <row r="26" spans="1:11" ht="12.75" customHeight="1" x14ac:dyDescent="0.2">
      <c r="A26" s="45" t="s">
        <v>208</v>
      </c>
      <c r="B26" s="112" t="s">
        <v>202</v>
      </c>
      <c r="C26" s="102"/>
      <c r="D26" s="102"/>
      <c r="E26" s="102"/>
      <c r="F26" s="102"/>
      <c r="G26" s="102"/>
      <c r="H26" s="102"/>
      <c r="I26" s="102"/>
      <c r="J26" s="104"/>
      <c r="K26" s="103">
        <f t="shared" si="2"/>
        <v>0</v>
      </c>
    </row>
    <row r="27" spans="1:11" ht="12.75" customHeight="1" x14ac:dyDescent="0.2">
      <c r="A27" s="45" t="s">
        <v>215</v>
      </c>
      <c r="B27" s="112" t="s">
        <v>203</v>
      </c>
      <c r="C27" s="102">
        <v>10</v>
      </c>
      <c r="D27" s="102">
        <v>8</v>
      </c>
      <c r="E27" s="102"/>
      <c r="F27" s="102"/>
      <c r="G27" s="102">
        <v>9</v>
      </c>
      <c r="H27" s="102">
        <v>7</v>
      </c>
      <c r="I27" s="102">
        <v>2</v>
      </c>
      <c r="J27" s="104">
        <v>2</v>
      </c>
      <c r="K27" s="103">
        <f t="shared" si="2"/>
        <v>38</v>
      </c>
    </row>
    <row r="28" spans="1:11" ht="12.75" customHeight="1" x14ac:dyDescent="0.2">
      <c r="A28" s="45" t="s">
        <v>216</v>
      </c>
      <c r="B28" s="112" t="s">
        <v>204</v>
      </c>
      <c r="C28" s="102"/>
      <c r="D28" s="102"/>
      <c r="E28" s="102"/>
      <c r="F28" s="102"/>
      <c r="G28" s="102"/>
      <c r="H28" s="102"/>
      <c r="I28" s="102"/>
      <c r="J28" s="104"/>
      <c r="K28" s="103">
        <f t="shared" si="2"/>
        <v>0</v>
      </c>
    </row>
    <row r="29" spans="1:11" ht="12.75" customHeight="1" x14ac:dyDescent="0.2">
      <c r="A29" s="45" t="s">
        <v>217</v>
      </c>
      <c r="B29" s="112" t="s">
        <v>205</v>
      </c>
      <c r="C29" s="106"/>
      <c r="D29" s="106"/>
      <c r="E29" s="106"/>
      <c r="F29" s="106"/>
      <c r="G29" s="106"/>
      <c r="H29" s="106"/>
      <c r="I29" s="106"/>
      <c r="J29" s="107"/>
      <c r="K29" s="108">
        <f t="shared" si="2"/>
        <v>0</v>
      </c>
    </row>
    <row r="30" spans="1:11" ht="12.75" customHeight="1" x14ac:dyDescent="0.2">
      <c r="A30" s="45" t="s">
        <v>207</v>
      </c>
      <c r="B30" s="112" t="s">
        <v>206</v>
      </c>
      <c r="C30" s="106"/>
      <c r="D30" s="106"/>
      <c r="E30" s="106"/>
      <c r="F30" s="106"/>
      <c r="G30" s="106"/>
      <c r="H30" s="106"/>
      <c r="I30" s="106"/>
      <c r="J30" s="107"/>
      <c r="K30" s="108">
        <f t="shared" si="2"/>
        <v>0</v>
      </c>
    </row>
    <row r="31" spans="1:11" ht="12.75" customHeight="1" x14ac:dyDescent="0.2">
      <c r="A31" s="59" t="s">
        <v>82</v>
      </c>
      <c r="B31" s="105" t="s">
        <v>83</v>
      </c>
      <c r="C31" s="105">
        <f>SUM(C20:C30)</f>
        <v>10</v>
      </c>
      <c r="D31" s="105">
        <f t="shared" ref="D31:J31" si="3">SUM(D20:D30)</f>
        <v>8</v>
      </c>
      <c r="E31" s="105">
        <f t="shared" si="3"/>
        <v>0</v>
      </c>
      <c r="F31" s="105">
        <f t="shared" si="3"/>
        <v>0</v>
      </c>
      <c r="G31" s="105">
        <f t="shared" si="3"/>
        <v>9</v>
      </c>
      <c r="H31" s="105">
        <f t="shared" si="3"/>
        <v>7</v>
      </c>
      <c r="I31" s="105">
        <f t="shared" si="3"/>
        <v>2</v>
      </c>
      <c r="J31" s="105">
        <f t="shared" si="3"/>
        <v>2</v>
      </c>
      <c r="K31" s="114">
        <f>SUM(K20:K30)</f>
        <v>38</v>
      </c>
    </row>
    <row r="32" spans="1:11" ht="12.75" customHeight="1" x14ac:dyDescent="0.25">
      <c r="A32" s="391" t="s">
        <v>250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ht="12.75" customHeight="1" x14ac:dyDescent="0.2">
      <c r="A33" s="96" t="s">
        <v>195</v>
      </c>
      <c r="B33" s="111" t="s">
        <v>194</v>
      </c>
      <c r="C33" s="388"/>
      <c r="D33" s="389"/>
      <c r="E33" s="389"/>
      <c r="F33" s="389"/>
      <c r="G33" s="389"/>
      <c r="H33" s="389"/>
      <c r="I33" s="389"/>
      <c r="J33" s="389"/>
      <c r="K33" s="390"/>
    </row>
    <row r="34" spans="1:11" ht="12.75" customHeight="1" x14ac:dyDescent="0.2">
      <c r="A34" s="45" t="s">
        <v>209</v>
      </c>
      <c r="B34" s="112" t="s">
        <v>196</v>
      </c>
      <c r="C34" s="102"/>
      <c r="D34" s="102"/>
      <c r="E34" s="102"/>
      <c r="F34" s="102"/>
      <c r="G34" s="102"/>
      <c r="H34" s="102"/>
      <c r="I34" s="102"/>
      <c r="J34" s="102"/>
      <c r="K34" s="103">
        <f>SUM(C34:J34)</f>
        <v>0</v>
      </c>
    </row>
    <row r="35" spans="1:11" ht="12.75" customHeight="1" x14ac:dyDescent="0.2">
      <c r="A35" s="45" t="s">
        <v>210</v>
      </c>
      <c r="B35" s="112" t="s">
        <v>197</v>
      </c>
      <c r="C35" s="102"/>
      <c r="D35" s="102"/>
      <c r="E35" s="102"/>
      <c r="F35" s="102"/>
      <c r="G35" s="102"/>
      <c r="H35" s="102"/>
      <c r="I35" s="102"/>
      <c r="J35" s="104"/>
      <c r="K35" s="103">
        <f t="shared" ref="K35:K44" si="4">SUM(C35:J35)</f>
        <v>0</v>
      </c>
    </row>
    <row r="36" spans="1:11" ht="12.75" customHeight="1" x14ac:dyDescent="0.2">
      <c r="A36" s="45" t="s">
        <v>211</v>
      </c>
      <c r="B36" s="112" t="s">
        <v>198</v>
      </c>
      <c r="C36" s="102">
        <v>3</v>
      </c>
      <c r="D36" s="102"/>
      <c r="E36" s="102"/>
      <c r="F36" s="102"/>
      <c r="G36" s="102">
        <v>5</v>
      </c>
      <c r="H36" s="102"/>
      <c r="I36" s="102">
        <v>2</v>
      </c>
      <c r="J36" s="104">
        <v>2</v>
      </c>
      <c r="K36" s="103">
        <f t="shared" si="4"/>
        <v>12</v>
      </c>
    </row>
    <row r="37" spans="1:11" ht="12.75" customHeight="1" x14ac:dyDescent="0.2">
      <c r="A37" s="45" t="s">
        <v>212</v>
      </c>
      <c r="B37" s="112" t="s">
        <v>199</v>
      </c>
      <c r="C37" s="102"/>
      <c r="D37" s="102"/>
      <c r="E37" s="102"/>
      <c r="F37" s="102"/>
      <c r="G37" s="102"/>
      <c r="H37" s="102"/>
      <c r="I37" s="102"/>
      <c r="J37" s="104"/>
      <c r="K37" s="103">
        <f t="shared" si="4"/>
        <v>0</v>
      </c>
    </row>
    <row r="38" spans="1:11" ht="12.75" customHeight="1" x14ac:dyDescent="0.2">
      <c r="A38" s="45" t="s">
        <v>213</v>
      </c>
      <c r="B38" s="112" t="s">
        <v>200</v>
      </c>
      <c r="C38" s="102"/>
      <c r="D38" s="102"/>
      <c r="E38" s="102"/>
      <c r="F38" s="102"/>
      <c r="G38" s="102"/>
      <c r="H38" s="102"/>
      <c r="I38" s="102"/>
      <c r="J38" s="104"/>
      <c r="K38" s="103">
        <f t="shared" si="4"/>
        <v>0</v>
      </c>
    </row>
    <row r="39" spans="1:11" ht="12.75" customHeight="1" x14ac:dyDescent="0.2">
      <c r="A39" s="45" t="s">
        <v>214</v>
      </c>
      <c r="B39" s="112" t="s">
        <v>201</v>
      </c>
      <c r="C39" s="102"/>
      <c r="D39" s="102"/>
      <c r="E39" s="102"/>
      <c r="F39" s="102"/>
      <c r="G39" s="102"/>
      <c r="H39" s="102"/>
      <c r="I39" s="102"/>
      <c r="J39" s="104"/>
      <c r="K39" s="103">
        <f t="shared" si="4"/>
        <v>0</v>
      </c>
    </row>
    <row r="40" spans="1:11" ht="12.75" customHeight="1" x14ac:dyDescent="0.2">
      <c r="A40" s="45" t="s">
        <v>208</v>
      </c>
      <c r="B40" s="112" t="s">
        <v>202</v>
      </c>
      <c r="C40" s="102"/>
      <c r="D40" s="102"/>
      <c r="E40" s="102"/>
      <c r="F40" s="102"/>
      <c r="G40" s="102"/>
      <c r="H40" s="102"/>
      <c r="I40" s="102"/>
      <c r="J40" s="104"/>
      <c r="K40" s="103">
        <f t="shared" si="4"/>
        <v>0</v>
      </c>
    </row>
    <row r="41" spans="1:11" ht="12.75" customHeight="1" x14ac:dyDescent="0.2">
      <c r="A41" s="45" t="s">
        <v>215</v>
      </c>
      <c r="B41" s="112" t="s">
        <v>203</v>
      </c>
      <c r="C41" s="102"/>
      <c r="D41" s="102"/>
      <c r="E41" s="102"/>
      <c r="F41" s="102"/>
      <c r="G41" s="102"/>
      <c r="H41" s="102"/>
      <c r="I41" s="102"/>
      <c r="J41" s="104"/>
      <c r="K41" s="103">
        <f t="shared" si="4"/>
        <v>0</v>
      </c>
    </row>
    <row r="42" spans="1:11" ht="12.75" customHeight="1" x14ac:dyDescent="0.2">
      <c r="A42" s="45" t="s">
        <v>216</v>
      </c>
      <c r="B42" s="112" t="s">
        <v>204</v>
      </c>
      <c r="C42" s="102"/>
      <c r="D42" s="102"/>
      <c r="E42" s="102"/>
      <c r="F42" s="102"/>
      <c r="G42" s="102"/>
      <c r="H42" s="102"/>
      <c r="I42" s="102"/>
      <c r="J42" s="104"/>
      <c r="K42" s="103">
        <f t="shared" si="4"/>
        <v>0</v>
      </c>
    </row>
    <row r="43" spans="1:11" ht="12.75" customHeight="1" x14ac:dyDescent="0.2">
      <c r="A43" s="45" t="s">
        <v>217</v>
      </c>
      <c r="B43" s="112" t="s">
        <v>205</v>
      </c>
      <c r="C43" s="102"/>
      <c r="D43" s="102"/>
      <c r="E43" s="102"/>
      <c r="F43" s="102"/>
      <c r="G43" s="102"/>
      <c r="H43" s="102"/>
      <c r="I43" s="102"/>
      <c r="J43" s="104"/>
      <c r="K43" s="103">
        <f t="shared" si="4"/>
        <v>0</v>
      </c>
    </row>
    <row r="44" spans="1:11" ht="12.75" customHeight="1" x14ac:dyDescent="0.2">
      <c r="A44" s="45" t="s">
        <v>207</v>
      </c>
      <c r="B44" s="112" t="s">
        <v>206</v>
      </c>
      <c r="C44" s="102"/>
      <c r="D44" s="102"/>
      <c r="E44" s="102"/>
      <c r="F44" s="102"/>
      <c r="G44" s="102"/>
      <c r="H44" s="102"/>
      <c r="I44" s="102"/>
      <c r="J44" s="104"/>
      <c r="K44" s="103">
        <f t="shared" si="4"/>
        <v>0</v>
      </c>
    </row>
    <row r="45" spans="1:11" ht="12.75" customHeight="1" x14ac:dyDescent="0.2">
      <c r="A45" s="59" t="s">
        <v>82</v>
      </c>
      <c r="B45" s="105" t="s">
        <v>83</v>
      </c>
      <c r="C45" s="105">
        <f>SUM(C34:C44)</f>
        <v>3</v>
      </c>
      <c r="D45" s="105">
        <f t="shared" ref="D45:J45" si="5">SUM(D34:D44)</f>
        <v>0</v>
      </c>
      <c r="E45" s="105">
        <f t="shared" si="5"/>
        <v>0</v>
      </c>
      <c r="F45" s="105">
        <f t="shared" si="5"/>
        <v>0</v>
      </c>
      <c r="G45" s="105">
        <f t="shared" si="5"/>
        <v>5</v>
      </c>
      <c r="H45" s="105">
        <f t="shared" si="5"/>
        <v>0</v>
      </c>
      <c r="I45" s="105">
        <f t="shared" si="5"/>
        <v>2</v>
      </c>
      <c r="J45" s="105">
        <f t="shared" si="5"/>
        <v>2</v>
      </c>
      <c r="K45" s="114">
        <f>SUM(K34:K44)</f>
        <v>12</v>
      </c>
    </row>
    <row r="46" spans="1:11" ht="12.75" customHeight="1" x14ac:dyDescent="0.25">
      <c r="A46" s="391" t="s">
        <v>251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3"/>
    </row>
    <row r="47" spans="1:11" ht="12.75" customHeight="1" x14ac:dyDescent="0.2">
      <c r="A47" s="96" t="s">
        <v>195</v>
      </c>
      <c r="B47" s="111" t="s">
        <v>194</v>
      </c>
      <c r="C47" s="388"/>
      <c r="D47" s="389"/>
      <c r="E47" s="389"/>
      <c r="F47" s="389"/>
      <c r="G47" s="389"/>
      <c r="H47" s="389"/>
      <c r="I47" s="389"/>
      <c r="J47" s="389"/>
      <c r="K47" s="390"/>
    </row>
    <row r="48" spans="1:11" ht="12.75" customHeight="1" x14ac:dyDescent="0.2">
      <c r="A48" s="45" t="s">
        <v>209</v>
      </c>
      <c r="B48" s="112" t="s">
        <v>196</v>
      </c>
      <c r="C48" s="102"/>
      <c r="D48" s="102"/>
      <c r="E48" s="102"/>
      <c r="F48" s="102"/>
      <c r="G48" s="102"/>
      <c r="H48" s="102"/>
      <c r="I48" s="102"/>
      <c r="J48" s="104"/>
      <c r="K48" s="103">
        <f>SUM(C48:J48)</f>
        <v>0</v>
      </c>
    </row>
    <row r="49" spans="1:11" ht="12.75" customHeight="1" x14ac:dyDescent="0.2">
      <c r="A49" s="45" t="s">
        <v>210</v>
      </c>
      <c r="B49" s="112" t="s">
        <v>197</v>
      </c>
      <c r="C49" s="102"/>
      <c r="D49" s="102"/>
      <c r="E49" s="102"/>
      <c r="F49" s="102"/>
      <c r="G49" s="102">
        <v>1</v>
      </c>
      <c r="H49" s="102">
        <v>1</v>
      </c>
      <c r="I49" s="102"/>
      <c r="J49" s="104"/>
      <c r="K49" s="103">
        <f t="shared" ref="K49:K58" si="6">SUM(C49:J49)</f>
        <v>2</v>
      </c>
    </row>
    <row r="50" spans="1:11" ht="12.75" customHeight="1" x14ac:dyDescent="0.2">
      <c r="A50" s="45" t="s">
        <v>211</v>
      </c>
      <c r="B50" s="112" t="s">
        <v>198</v>
      </c>
      <c r="C50" s="102"/>
      <c r="D50" s="102"/>
      <c r="E50" s="102"/>
      <c r="F50" s="102"/>
      <c r="G50" s="102"/>
      <c r="H50" s="102"/>
      <c r="I50" s="102"/>
      <c r="J50" s="104"/>
      <c r="K50" s="103">
        <f t="shared" si="6"/>
        <v>0</v>
      </c>
    </row>
    <row r="51" spans="1:11" ht="12.75" customHeight="1" x14ac:dyDescent="0.2">
      <c r="A51" s="45" t="s">
        <v>212</v>
      </c>
      <c r="B51" s="112" t="s">
        <v>199</v>
      </c>
      <c r="C51" s="102"/>
      <c r="D51" s="102"/>
      <c r="E51" s="102"/>
      <c r="F51" s="102"/>
      <c r="G51" s="102"/>
      <c r="H51" s="102"/>
      <c r="I51" s="102"/>
      <c r="J51" s="104"/>
      <c r="K51" s="103">
        <f t="shared" si="6"/>
        <v>0</v>
      </c>
    </row>
    <row r="52" spans="1:11" ht="12.75" customHeight="1" x14ac:dyDescent="0.2">
      <c r="A52" s="45" t="s">
        <v>213</v>
      </c>
      <c r="B52" s="112" t="s">
        <v>200</v>
      </c>
      <c r="C52" s="102"/>
      <c r="D52" s="102"/>
      <c r="E52" s="102"/>
      <c r="F52" s="102"/>
      <c r="G52" s="102">
        <v>1</v>
      </c>
      <c r="H52" s="102">
        <v>1</v>
      </c>
      <c r="I52" s="102"/>
      <c r="J52" s="104"/>
      <c r="K52" s="103">
        <f t="shared" si="6"/>
        <v>2</v>
      </c>
    </row>
    <row r="53" spans="1:11" ht="12.75" customHeight="1" x14ac:dyDescent="0.2">
      <c r="A53" s="45" t="s">
        <v>214</v>
      </c>
      <c r="B53" s="112" t="s">
        <v>201</v>
      </c>
      <c r="C53" s="102"/>
      <c r="D53" s="102"/>
      <c r="E53" s="102"/>
      <c r="F53" s="102"/>
      <c r="G53" s="102"/>
      <c r="H53" s="102"/>
      <c r="I53" s="102"/>
      <c r="J53" s="104"/>
      <c r="K53" s="103">
        <f t="shared" si="6"/>
        <v>0</v>
      </c>
    </row>
    <row r="54" spans="1:11" ht="12.75" customHeight="1" x14ac:dyDescent="0.2">
      <c r="A54" s="45" t="s">
        <v>208</v>
      </c>
      <c r="B54" s="112" t="s">
        <v>202</v>
      </c>
      <c r="C54" s="102"/>
      <c r="D54" s="102"/>
      <c r="E54" s="102"/>
      <c r="F54" s="102"/>
      <c r="G54" s="102"/>
      <c r="H54" s="102"/>
      <c r="I54" s="102"/>
      <c r="J54" s="104"/>
      <c r="K54" s="103">
        <f t="shared" si="6"/>
        <v>0</v>
      </c>
    </row>
    <row r="55" spans="1:11" ht="12.75" customHeight="1" x14ac:dyDescent="0.2">
      <c r="A55" s="45" t="s">
        <v>215</v>
      </c>
      <c r="B55" s="112" t="s">
        <v>203</v>
      </c>
      <c r="C55" s="102"/>
      <c r="D55" s="102"/>
      <c r="E55" s="102"/>
      <c r="F55" s="102"/>
      <c r="G55" s="102"/>
      <c r="H55" s="102"/>
      <c r="I55" s="102"/>
      <c r="J55" s="104"/>
      <c r="K55" s="103">
        <f t="shared" si="6"/>
        <v>0</v>
      </c>
    </row>
    <row r="56" spans="1:11" ht="12.75" customHeight="1" x14ac:dyDescent="0.2">
      <c r="A56" s="45" t="s">
        <v>216</v>
      </c>
      <c r="B56" s="112" t="s">
        <v>204</v>
      </c>
      <c r="C56" s="102"/>
      <c r="D56" s="102"/>
      <c r="E56" s="102"/>
      <c r="F56" s="102"/>
      <c r="G56" s="102"/>
      <c r="H56" s="102"/>
      <c r="I56" s="102"/>
      <c r="J56" s="104"/>
      <c r="K56" s="103">
        <f t="shared" si="6"/>
        <v>0</v>
      </c>
    </row>
    <row r="57" spans="1:11" ht="12.75" customHeight="1" x14ac:dyDescent="0.2">
      <c r="A57" s="45" t="s">
        <v>217</v>
      </c>
      <c r="B57" s="112" t="s">
        <v>205</v>
      </c>
      <c r="C57" s="106">
        <v>10</v>
      </c>
      <c r="D57" s="106">
        <v>7</v>
      </c>
      <c r="E57" s="106"/>
      <c r="F57" s="106"/>
      <c r="G57" s="106"/>
      <c r="H57" s="106"/>
      <c r="I57" s="106"/>
      <c r="J57" s="107"/>
      <c r="K57" s="108">
        <f t="shared" si="6"/>
        <v>17</v>
      </c>
    </row>
    <row r="58" spans="1:11" ht="12.75" customHeight="1" x14ac:dyDescent="0.2">
      <c r="A58" s="45" t="s">
        <v>207</v>
      </c>
      <c r="B58" s="112" t="s">
        <v>206</v>
      </c>
      <c r="C58" s="106"/>
      <c r="D58" s="106"/>
      <c r="E58" s="106"/>
      <c r="F58" s="106"/>
      <c r="G58" s="106"/>
      <c r="H58" s="106"/>
      <c r="I58" s="106"/>
      <c r="J58" s="107"/>
      <c r="K58" s="108">
        <f t="shared" si="6"/>
        <v>0</v>
      </c>
    </row>
    <row r="59" spans="1:11" ht="12.75" customHeight="1" x14ac:dyDescent="0.2">
      <c r="A59" s="59" t="s">
        <v>82</v>
      </c>
      <c r="B59" s="105" t="s">
        <v>83</v>
      </c>
      <c r="C59" s="105">
        <f>SUM(C48:C58)</f>
        <v>10</v>
      </c>
      <c r="D59" s="105">
        <f t="shared" ref="D59:J59" si="7">SUM(D48:D58)</f>
        <v>7</v>
      </c>
      <c r="E59" s="105">
        <f t="shared" si="7"/>
        <v>0</v>
      </c>
      <c r="F59" s="105">
        <f t="shared" si="7"/>
        <v>0</v>
      </c>
      <c r="G59" s="105">
        <f t="shared" si="7"/>
        <v>2</v>
      </c>
      <c r="H59" s="105">
        <f t="shared" si="7"/>
        <v>2</v>
      </c>
      <c r="I59" s="105">
        <f t="shared" si="7"/>
        <v>0</v>
      </c>
      <c r="J59" s="105">
        <f t="shared" si="7"/>
        <v>0</v>
      </c>
      <c r="K59" s="114">
        <f>SUM(K48:K58)</f>
        <v>21</v>
      </c>
    </row>
    <row r="60" spans="1:11" ht="12.75" customHeight="1" x14ac:dyDescent="0.25">
      <c r="A60" s="391" t="s">
        <v>252</v>
      </c>
      <c r="B60" s="392"/>
      <c r="C60" s="392"/>
      <c r="D60" s="392"/>
      <c r="E60" s="392"/>
      <c r="F60" s="392"/>
      <c r="G60" s="392"/>
      <c r="H60" s="392"/>
      <c r="I60" s="392"/>
      <c r="J60" s="392"/>
      <c r="K60" s="393"/>
    </row>
    <row r="61" spans="1:11" ht="12.75" customHeight="1" x14ac:dyDescent="0.2">
      <c r="A61" s="96" t="s">
        <v>195</v>
      </c>
      <c r="B61" s="111" t="s">
        <v>194</v>
      </c>
      <c r="C61" s="388"/>
      <c r="D61" s="389"/>
      <c r="E61" s="389"/>
      <c r="F61" s="389"/>
      <c r="G61" s="389"/>
      <c r="H61" s="389"/>
      <c r="I61" s="389"/>
      <c r="J61" s="389"/>
      <c r="K61" s="390"/>
    </row>
    <row r="62" spans="1:11" ht="12.75" customHeight="1" x14ac:dyDescent="0.2">
      <c r="A62" s="45" t="s">
        <v>209</v>
      </c>
      <c r="B62" s="112" t="s">
        <v>196</v>
      </c>
      <c r="C62" s="102"/>
      <c r="D62" s="102"/>
      <c r="E62" s="102"/>
      <c r="F62" s="102"/>
      <c r="G62" s="102"/>
      <c r="H62" s="102"/>
      <c r="I62" s="102"/>
      <c r="J62" s="102"/>
      <c r="K62" s="103">
        <f>SUM(C62:J62)</f>
        <v>0</v>
      </c>
    </row>
    <row r="63" spans="1:11" ht="12.75" customHeight="1" x14ac:dyDescent="0.2">
      <c r="A63" s="45" t="s">
        <v>210</v>
      </c>
      <c r="B63" s="112" t="s">
        <v>197</v>
      </c>
      <c r="C63" s="102"/>
      <c r="D63" s="102"/>
      <c r="E63" s="102"/>
      <c r="F63" s="102"/>
      <c r="G63" s="102"/>
      <c r="H63" s="102"/>
      <c r="I63" s="102"/>
      <c r="J63" s="104"/>
      <c r="K63" s="103">
        <f t="shared" ref="K63:K72" si="8">SUM(C63:J63)</f>
        <v>0</v>
      </c>
    </row>
    <row r="64" spans="1:11" ht="12.75" customHeight="1" x14ac:dyDescent="0.2">
      <c r="A64" s="45" t="s">
        <v>211</v>
      </c>
      <c r="B64" s="112" t="s">
        <v>198</v>
      </c>
      <c r="C64" s="102"/>
      <c r="D64" s="102"/>
      <c r="E64" s="102"/>
      <c r="F64" s="102"/>
      <c r="G64" s="102"/>
      <c r="H64" s="102"/>
      <c r="I64" s="102"/>
      <c r="J64" s="104"/>
      <c r="K64" s="103">
        <f t="shared" si="8"/>
        <v>0</v>
      </c>
    </row>
    <row r="65" spans="1:11" ht="12.75" customHeight="1" x14ac:dyDescent="0.2">
      <c r="A65" s="45" t="s">
        <v>212</v>
      </c>
      <c r="B65" s="112" t="s">
        <v>199</v>
      </c>
      <c r="C65" s="102"/>
      <c r="D65" s="102"/>
      <c r="E65" s="102"/>
      <c r="F65" s="102"/>
      <c r="G65" s="102"/>
      <c r="H65" s="102"/>
      <c r="I65" s="102"/>
      <c r="J65" s="104"/>
      <c r="K65" s="103">
        <f t="shared" si="8"/>
        <v>0</v>
      </c>
    </row>
    <row r="66" spans="1:11" ht="12.75" customHeight="1" x14ac:dyDescent="0.2">
      <c r="A66" s="45" t="s">
        <v>213</v>
      </c>
      <c r="B66" s="112" t="s">
        <v>200</v>
      </c>
      <c r="C66" s="102"/>
      <c r="D66" s="102"/>
      <c r="E66" s="102"/>
      <c r="F66" s="102"/>
      <c r="G66" s="102"/>
      <c r="H66" s="102"/>
      <c r="I66" s="102"/>
      <c r="J66" s="104"/>
      <c r="K66" s="103">
        <f t="shared" si="8"/>
        <v>0</v>
      </c>
    </row>
    <row r="67" spans="1:11" ht="12.75" customHeight="1" x14ac:dyDescent="0.2">
      <c r="A67" s="45" t="s">
        <v>214</v>
      </c>
      <c r="B67" s="112" t="s">
        <v>201</v>
      </c>
      <c r="C67" s="102">
        <v>3</v>
      </c>
      <c r="D67" s="102">
        <v>3</v>
      </c>
      <c r="E67" s="102"/>
      <c r="F67" s="102"/>
      <c r="G67" s="102">
        <v>2</v>
      </c>
      <c r="H67" s="102">
        <v>1</v>
      </c>
      <c r="I67" s="102">
        <v>2</v>
      </c>
      <c r="J67" s="104">
        <v>1</v>
      </c>
      <c r="K67" s="103">
        <f t="shared" si="8"/>
        <v>12</v>
      </c>
    </row>
    <row r="68" spans="1:11" ht="12.75" customHeight="1" x14ac:dyDescent="0.2">
      <c r="A68" s="45" t="s">
        <v>208</v>
      </c>
      <c r="B68" s="112" t="s">
        <v>202</v>
      </c>
      <c r="C68" s="102"/>
      <c r="D68" s="102"/>
      <c r="E68" s="102"/>
      <c r="F68" s="102"/>
      <c r="G68" s="102"/>
      <c r="H68" s="102"/>
      <c r="I68" s="102"/>
      <c r="J68" s="104"/>
      <c r="K68" s="103">
        <f t="shared" si="8"/>
        <v>0</v>
      </c>
    </row>
    <row r="69" spans="1:11" ht="12.75" customHeight="1" x14ac:dyDescent="0.2">
      <c r="A69" s="45" t="s">
        <v>215</v>
      </c>
      <c r="B69" s="112" t="s">
        <v>203</v>
      </c>
      <c r="C69" s="102"/>
      <c r="D69" s="102"/>
      <c r="E69" s="102"/>
      <c r="F69" s="102"/>
      <c r="G69" s="102">
        <v>1</v>
      </c>
      <c r="H69" s="102"/>
      <c r="I69" s="102"/>
      <c r="J69" s="104"/>
      <c r="K69" s="103">
        <f t="shared" si="8"/>
        <v>1</v>
      </c>
    </row>
    <row r="70" spans="1:11" ht="12.75" customHeight="1" x14ac:dyDescent="0.2">
      <c r="A70" s="45" t="s">
        <v>216</v>
      </c>
      <c r="B70" s="112" t="s">
        <v>204</v>
      </c>
      <c r="C70" s="102"/>
      <c r="D70" s="102"/>
      <c r="E70" s="102"/>
      <c r="F70" s="102"/>
      <c r="G70" s="102"/>
      <c r="H70" s="102"/>
      <c r="I70" s="102"/>
      <c r="J70" s="104"/>
      <c r="K70" s="103">
        <f t="shared" si="8"/>
        <v>0</v>
      </c>
    </row>
    <row r="71" spans="1:11" ht="12.75" customHeight="1" x14ac:dyDescent="0.2">
      <c r="A71" s="45" t="s">
        <v>217</v>
      </c>
      <c r="B71" s="112" t="s">
        <v>205</v>
      </c>
      <c r="C71" s="102"/>
      <c r="D71" s="102"/>
      <c r="E71" s="102"/>
      <c r="F71" s="102"/>
      <c r="G71" s="102"/>
      <c r="H71" s="102"/>
      <c r="I71" s="102"/>
      <c r="J71" s="104"/>
      <c r="K71" s="103">
        <f t="shared" si="8"/>
        <v>0</v>
      </c>
    </row>
    <row r="72" spans="1:11" ht="12.75" customHeight="1" x14ac:dyDescent="0.2">
      <c r="A72" s="45" t="s">
        <v>207</v>
      </c>
      <c r="B72" s="112" t="s">
        <v>206</v>
      </c>
      <c r="C72" s="102"/>
      <c r="D72" s="102"/>
      <c r="E72" s="102"/>
      <c r="F72" s="102"/>
      <c r="G72" s="102"/>
      <c r="H72" s="102"/>
      <c r="I72" s="102"/>
      <c r="J72" s="104"/>
      <c r="K72" s="103">
        <f t="shared" si="8"/>
        <v>0</v>
      </c>
    </row>
    <row r="73" spans="1:11" ht="12.75" customHeight="1" x14ac:dyDescent="0.2">
      <c r="A73" s="59" t="s">
        <v>82</v>
      </c>
      <c r="B73" s="105" t="s">
        <v>83</v>
      </c>
      <c r="C73" s="105">
        <f>SUM(C62:C72)</f>
        <v>3</v>
      </c>
      <c r="D73" s="105">
        <f t="shared" ref="D73:J73" si="9">SUM(D62:D72)</f>
        <v>3</v>
      </c>
      <c r="E73" s="105">
        <f t="shared" si="9"/>
        <v>0</v>
      </c>
      <c r="F73" s="105">
        <f t="shared" si="9"/>
        <v>0</v>
      </c>
      <c r="G73" s="105">
        <f t="shared" si="9"/>
        <v>3</v>
      </c>
      <c r="H73" s="105">
        <f t="shared" si="9"/>
        <v>1</v>
      </c>
      <c r="I73" s="105">
        <f t="shared" si="9"/>
        <v>2</v>
      </c>
      <c r="J73" s="105">
        <f t="shared" si="9"/>
        <v>1</v>
      </c>
      <c r="K73" s="114">
        <f>SUM(K62:K72)</f>
        <v>13</v>
      </c>
    </row>
    <row r="74" spans="1:11" ht="12.75" customHeight="1" x14ac:dyDescent="0.25">
      <c r="A74" s="391" t="s">
        <v>253</v>
      </c>
      <c r="B74" s="392"/>
      <c r="C74" s="392"/>
      <c r="D74" s="392"/>
      <c r="E74" s="392"/>
      <c r="F74" s="392"/>
      <c r="G74" s="392"/>
      <c r="H74" s="392"/>
      <c r="I74" s="392"/>
      <c r="J74" s="392"/>
      <c r="K74" s="393"/>
    </row>
    <row r="75" spans="1:11" ht="12.75" customHeight="1" x14ac:dyDescent="0.2">
      <c r="A75" s="96" t="s">
        <v>195</v>
      </c>
      <c r="B75" s="111" t="s">
        <v>194</v>
      </c>
      <c r="C75" s="388"/>
      <c r="D75" s="389"/>
      <c r="E75" s="389"/>
      <c r="F75" s="389"/>
      <c r="G75" s="389"/>
      <c r="H75" s="389"/>
      <c r="I75" s="389"/>
      <c r="J75" s="389"/>
      <c r="K75" s="390"/>
    </row>
    <row r="76" spans="1:11" ht="12.75" customHeight="1" x14ac:dyDescent="0.2">
      <c r="A76" s="45" t="s">
        <v>209</v>
      </c>
      <c r="B76" s="112" t="s">
        <v>196</v>
      </c>
      <c r="C76" s="102"/>
      <c r="D76" s="102"/>
      <c r="E76" s="102"/>
      <c r="F76" s="102"/>
      <c r="G76" s="102"/>
      <c r="H76" s="102"/>
      <c r="I76" s="102"/>
      <c r="J76" s="104"/>
      <c r="K76" s="103">
        <f>SUM(C76:J76)</f>
        <v>0</v>
      </c>
    </row>
    <row r="77" spans="1:11" ht="12.75" customHeight="1" x14ac:dyDescent="0.2">
      <c r="A77" s="45" t="s">
        <v>210</v>
      </c>
      <c r="B77" s="112" t="s">
        <v>197</v>
      </c>
      <c r="C77" s="102">
        <v>3</v>
      </c>
      <c r="D77" s="102">
        <v>3</v>
      </c>
      <c r="E77" s="102"/>
      <c r="F77" s="102"/>
      <c r="G77" s="102">
        <v>4</v>
      </c>
      <c r="H77" s="102">
        <v>4</v>
      </c>
      <c r="I77" s="102"/>
      <c r="J77" s="104"/>
      <c r="K77" s="103">
        <f t="shared" ref="K77:K86" si="10">SUM(C77:J77)</f>
        <v>14</v>
      </c>
    </row>
    <row r="78" spans="1:11" ht="12.75" customHeight="1" x14ac:dyDescent="0.2">
      <c r="A78" s="45" t="s">
        <v>211</v>
      </c>
      <c r="B78" s="112" t="s">
        <v>198</v>
      </c>
      <c r="C78" s="102">
        <v>9</v>
      </c>
      <c r="D78" s="102">
        <v>4</v>
      </c>
      <c r="E78" s="102"/>
      <c r="F78" s="102"/>
      <c r="G78" s="102">
        <v>6</v>
      </c>
      <c r="H78" s="102">
        <v>5</v>
      </c>
      <c r="I78" s="102">
        <v>5</v>
      </c>
      <c r="J78" s="104">
        <v>5</v>
      </c>
      <c r="K78" s="103">
        <f t="shared" si="10"/>
        <v>34</v>
      </c>
    </row>
    <row r="79" spans="1:11" ht="12.75" customHeight="1" x14ac:dyDescent="0.2">
      <c r="A79" s="45" t="s">
        <v>212</v>
      </c>
      <c r="B79" s="112" t="s">
        <v>199</v>
      </c>
      <c r="C79" s="102">
        <v>4</v>
      </c>
      <c r="D79" s="102">
        <v>2</v>
      </c>
      <c r="E79" s="102"/>
      <c r="F79" s="102"/>
      <c r="G79" s="102">
        <v>2</v>
      </c>
      <c r="H79" s="102"/>
      <c r="I79" s="102"/>
      <c r="J79" s="104"/>
      <c r="K79" s="103">
        <f t="shared" si="10"/>
        <v>8</v>
      </c>
    </row>
    <row r="80" spans="1:11" ht="12.75" customHeight="1" x14ac:dyDescent="0.2">
      <c r="A80" s="45" t="s">
        <v>213</v>
      </c>
      <c r="B80" s="112" t="s">
        <v>200</v>
      </c>
      <c r="C80" s="102"/>
      <c r="D80" s="102"/>
      <c r="E80" s="102"/>
      <c r="F80" s="102"/>
      <c r="G80" s="102"/>
      <c r="H80" s="102"/>
      <c r="I80" s="102"/>
      <c r="J80" s="104"/>
      <c r="K80" s="103">
        <f t="shared" si="10"/>
        <v>0</v>
      </c>
    </row>
    <row r="81" spans="1:11" ht="12.75" customHeight="1" x14ac:dyDescent="0.2">
      <c r="A81" s="45" t="s">
        <v>214</v>
      </c>
      <c r="B81" s="112" t="s">
        <v>201</v>
      </c>
      <c r="C81" s="102"/>
      <c r="D81" s="102"/>
      <c r="E81" s="102"/>
      <c r="F81" s="102"/>
      <c r="G81" s="102"/>
      <c r="H81" s="102"/>
      <c r="I81" s="102"/>
      <c r="J81" s="104"/>
      <c r="K81" s="103">
        <f t="shared" si="10"/>
        <v>0</v>
      </c>
    </row>
    <row r="82" spans="1:11" ht="12.75" customHeight="1" x14ac:dyDescent="0.2">
      <c r="A82" s="45" t="s">
        <v>208</v>
      </c>
      <c r="B82" s="112" t="s">
        <v>202</v>
      </c>
      <c r="C82" s="102"/>
      <c r="D82" s="102"/>
      <c r="E82" s="102"/>
      <c r="F82" s="102"/>
      <c r="G82" s="102"/>
      <c r="H82" s="102"/>
      <c r="I82" s="102"/>
      <c r="J82" s="104"/>
      <c r="K82" s="103">
        <f t="shared" si="10"/>
        <v>0</v>
      </c>
    </row>
    <row r="83" spans="1:11" ht="12.75" customHeight="1" x14ac:dyDescent="0.2">
      <c r="A83" s="45" t="s">
        <v>215</v>
      </c>
      <c r="B83" s="112" t="s">
        <v>203</v>
      </c>
      <c r="C83" s="102"/>
      <c r="D83" s="102"/>
      <c r="E83" s="102"/>
      <c r="F83" s="102"/>
      <c r="G83" s="102"/>
      <c r="H83" s="102"/>
      <c r="I83" s="102"/>
      <c r="J83" s="104"/>
      <c r="K83" s="103">
        <f t="shared" si="10"/>
        <v>0</v>
      </c>
    </row>
    <row r="84" spans="1:11" ht="12.75" customHeight="1" x14ac:dyDescent="0.2">
      <c r="A84" s="45" t="s">
        <v>216</v>
      </c>
      <c r="B84" s="112" t="s">
        <v>204</v>
      </c>
      <c r="C84" s="102"/>
      <c r="D84" s="102"/>
      <c r="E84" s="102"/>
      <c r="F84" s="102"/>
      <c r="G84" s="102"/>
      <c r="H84" s="102"/>
      <c r="I84" s="102"/>
      <c r="J84" s="104"/>
      <c r="K84" s="103">
        <f t="shared" si="10"/>
        <v>0</v>
      </c>
    </row>
    <row r="85" spans="1:11" ht="12.75" customHeight="1" x14ac:dyDescent="0.2">
      <c r="A85" s="45" t="s">
        <v>217</v>
      </c>
      <c r="B85" s="112" t="s">
        <v>205</v>
      </c>
      <c r="C85" s="106"/>
      <c r="D85" s="106"/>
      <c r="E85" s="106"/>
      <c r="F85" s="106"/>
      <c r="G85" s="106"/>
      <c r="H85" s="106"/>
      <c r="I85" s="106"/>
      <c r="J85" s="107"/>
      <c r="K85" s="108">
        <f t="shared" si="10"/>
        <v>0</v>
      </c>
    </row>
    <row r="86" spans="1:11" ht="12.75" customHeight="1" x14ac:dyDescent="0.2">
      <c r="A86" s="45" t="s">
        <v>207</v>
      </c>
      <c r="B86" s="112" t="s">
        <v>206</v>
      </c>
      <c r="C86" s="106"/>
      <c r="D86" s="106"/>
      <c r="E86" s="106"/>
      <c r="F86" s="106"/>
      <c r="G86" s="106"/>
      <c r="H86" s="106"/>
      <c r="I86" s="106"/>
      <c r="J86" s="107"/>
      <c r="K86" s="108">
        <f t="shared" si="10"/>
        <v>0</v>
      </c>
    </row>
    <row r="87" spans="1:11" ht="12.75" customHeight="1" x14ac:dyDescent="0.2">
      <c r="A87" s="59" t="s">
        <v>82</v>
      </c>
      <c r="B87" s="105" t="s">
        <v>83</v>
      </c>
      <c r="C87" s="105">
        <f>SUM(C76:C86)</f>
        <v>16</v>
      </c>
      <c r="D87" s="105">
        <f t="shared" ref="D87:J87" si="11">SUM(D76:D86)</f>
        <v>9</v>
      </c>
      <c r="E87" s="105">
        <f t="shared" si="11"/>
        <v>0</v>
      </c>
      <c r="F87" s="105">
        <f t="shared" si="11"/>
        <v>0</v>
      </c>
      <c r="G87" s="105">
        <f t="shared" si="11"/>
        <v>12</v>
      </c>
      <c r="H87" s="105">
        <f t="shared" si="11"/>
        <v>9</v>
      </c>
      <c r="I87" s="105">
        <f t="shared" si="11"/>
        <v>5</v>
      </c>
      <c r="J87" s="105">
        <f t="shared" si="11"/>
        <v>5</v>
      </c>
      <c r="K87" s="114">
        <f>SUM(K76:K86)</f>
        <v>56</v>
      </c>
    </row>
    <row r="88" spans="1:11" ht="12.75" customHeight="1" x14ac:dyDescent="0.25">
      <c r="A88" s="391" t="s">
        <v>254</v>
      </c>
      <c r="B88" s="392"/>
      <c r="C88" s="392"/>
      <c r="D88" s="392"/>
      <c r="E88" s="392"/>
      <c r="F88" s="392"/>
      <c r="G88" s="392"/>
      <c r="H88" s="392"/>
      <c r="I88" s="392"/>
      <c r="J88" s="392"/>
      <c r="K88" s="393"/>
    </row>
    <row r="89" spans="1:11" ht="12.75" customHeight="1" x14ac:dyDescent="0.2">
      <c r="A89" s="96" t="s">
        <v>195</v>
      </c>
      <c r="B89" s="111" t="s">
        <v>194</v>
      </c>
      <c r="C89" s="388"/>
      <c r="D89" s="389"/>
      <c r="E89" s="389"/>
      <c r="F89" s="389"/>
      <c r="G89" s="389"/>
      <c r="H89" s="389"/>
      <c r="I89" s="389"/>
      <c r="J89" s="389"/>
      <c r="K89" s="390"/>
    </row>
    <row r="90" spans="1:11" ht="12.75" customHeight="1" x14ac:dyDescent="0.2">
      <c r="A90" s="45" t="s">
        <v>209</v>
      </c>
      <c r="B90" s="112" t="s">
        <v>196</v>
      </c>
      <c r="C90" s="102"/>
      <c r="D90" s="102"/>
      <c r="E90" s="102"/>
      <c r="F90" s="102"/>
      <c r="G90" s="102"/>
      <c r="H90" s="102"/>
      <c r="I90" s="102"/>
      <c r="J90" s="102"/>
      <c r="K90" s="103">
        <f>SUM(C90:J90)</f>
        <v>0</v>
      </c>
    </row>
    <row r="91" spans="1:11" ht="12.75" customHeight="1" x14ac:dyDescent="0.2">
      <c r="A91" s="45" t="s">
        <v>210</v>
      </c>
      <c r="B91" s="112" t="s">
        <v>197</v>
      </c>
      <c r="C91" s="102">
        <v>14</v>
      </c>
      <c r="D91" s="102">
        <v>8</v>
      </c>
      <c r="E91" s="102">
        <v>3</v>
      </c>
      <c r="F91" s="102">
        <v>3</v>
      </c>
      <c r="G91" s="102">
        <v>11</v>
      </c>
      <c r="H91" s="102">
        <v>9</v>
      </c>
      <c r="I91" s="102">
        <v>5</v>
      </c>
      <c r="J91" s="104">
        <v>5</v>
      </c>
      <c r="K91" s="103">
        <f t="shared" ref="K91:K100" si="12">SUM(C91:J91)</f>
        <v>58</v>
      </c>
    </row>
    <row r="92" spans="1:11" ht="12.75" customHeight="1" x14ac:dyDescent="0.2">
      <c r="A92" s="45" t="s">
        <v>211</v>
      </c>
      <c r="B92" s="112" t="s">
        <v>198</v>
      </c>
      <c r="C92" s="102">
        <v>1</v>
      </c>
      <c r="D92" s="102"/>
      <c r="E92" s="102"/>
      <c r="F92" s="102"/>
      <c r="G92" s="102"/>
      <c r="H92" s="102"/>
      <c r="I92" s="102"/>
      <c r="J92" s="104"/>
      <c r="K92" s="103">
        <f t="shared" si="12"/>
        <v>1</v>
      </c>
    </row>
    <row r="93" spans="1:11" ht="12.75" customHeight="1" x14ac:dyDescent="0.2">
      <c r="A93" s="45" t="s">
        <v>212</v>
      </c>
      <c r="B93" s="112" t="s">
        <v>199</v>
      </c>
      <c r="C93" s="102"/>
      <c r="D93" s="102"/>
      <c r="E93" s="102"/>
      <c r="F93" s="102"/>
      <c r="G93" s="102"/>
      <c r="H93" s="102"/>
      <c r="I93" s="102"/>
      <c r="J93" s="104"/>
      <c r="K93" s="103">
        <f t="shared" si="12"/>
        <v>0</v>
      </c>
    </row>
    <row r="94" spans="1:11" ht="12.75" customHeight="1" x14ac:dyDescent="0.2">
      <c r="A94" s="45" t="s">
        <v>213</v>
      </c>
      <c r="B94" s="112" t="s">
        <v>200</v>
      </c>
      <c r="C94" s="102"/>
      <c r="D94" s="102"/>
      <c r="E94" s="102"/>
      <c r="F94" s="102"/>
      <c r="G94" s="102">
        <v>1</v>
      </c>
      <c r="H94" s="102">
        <v>1</v>
      </c>
      <c r="I94" s="102"/>
      <c r="J94" s="104"/>
      <c r="K94" s="103">
        <f t="shared" si="12"/>
        <v>2</v>
      </c>
    </row>
    <row r="95" spans="1:11" ht="12.75" customHeight="1" x14ac:dyDescent="0.2">
      <c r="A95" s="45" t="s">
        <v>214</v>
      </c>
      <c r="B95" s="112" t="s">
        <v>201</v>
      </c>
      <c r="C95" s="102"/>
      <c r="D95" s="102"/>
      <c r="E95" s="102"/>
      <c r="F95" s="102"/>
      <c r="G95" s="102"/>
      <c r="H95" s="102"/>
      <c r="I95" s="102"/>
      <c r="J95" s="104"/>
      <c r="K95" s="103">
        <f t="shared" si="12"/>
        <v>0</v>
      </c>
    </row>
    <row r="96" spans="1:11" ht="12.75" customHeight="1" x14ac:dyDescent="0.2">
      <c r="A96" s="45" t="s">
        <v>208</v>
      </c>
      <c r="B96" s="112" t="s">
        <v>202</v>
      </c>
      <c r="C96" s="102"/>
      <c r="D96" s="102"/>
      <c r="E96" s="102"/>
      <c r="F96" s="102"/>
      <c r="G96" s="102"/>
      <c r="H96" s="102"/>
      <c r="I96" s="102"/>
      <c r="J96" s="104"/>
      <c r="K96" s="103">
        <f t="shared" si="12"/>
        <v>0</v>
      </c>
    </row>
    <row r="97" spans="1:11" ht="12.75" customHeight="1" x14ac:dyDescent="0.2">
      <c r="A97" s="45" t="s">
        <v>215</v>
      </c>
      <c r="B97" s="112" t="s">
        <v>203</v>
      </c>
      <c r="C97" s="102"/>
      <c r="D97" s="102"/>
      <c r="E97" s="102"/>
      <c r="F97" s="102"/>
      <c r="G97" s="102"/>
      <c r="H97" s="102"/>
      <c r="I97" s="102"/>
      <c r="J97" s="104"/>
      <c r="K97" s="103">
        <f t="shared" si="12"/>
        <v>0</v>
      </c>
    </row>
    <row r="98" spans="1:11" ht="12.75" customHeight="1" x14ac:dyDescent="0.2">
      <c r="A98" s="45" t="s">
        <v>216</v>
      </c>
      <c r="B98" s="112" t="s">
        <v>204</v>
      </c>
      <c r="C98" s="102"/>
      <c r="D98" s="102"/>
      <c r="E98" s="102"/>
      <c r="F98" s="102"/>
      <c r="G98" s="102"/>
      <c r="H98" s="102"/>
      <c r="I98" s="102"/>
      <c r="J98" s="104"/>
      <c r="K98" s="103">
        <f t="shared" si="12"/>
        <v>0</v>
      </c>
    </row>
    <row r="99" spans="1:11" ht="12.75" customHeight="1" x14ac:dyDescent="0.2">
      <c r="A99" s="45" t="s">
        <v>217</v>
      </c>
      <c r="B99" s="112" t="s">
        <v>205</v>
      </c>
      <c r="C99" s="102">
        <v>1</v>
      </c>
      <c r="D99" s="102">
        <v>1</v>
      </c>
      <c r="E99" s="102"/>
      <c r="F99" s="102"/>
      <c r="G99" s="102">
        <v>1</v>
      </c>
      <c r="H99" s="102"/>
      <c r="I99" s="102"/>
      <c r="J99" s="104"/>
      <c r="K99" s="103">
        <f t="shared" si="12"/>
        <v>3</v>
      </c>
    </row>
    <row r="100" spans="1:11" ht="12.75" customHeight="1" x14ac:dyDescent="0.2">
      <c r="A100" s="45" t="s">
        <v>207</v>
      </c>
      <c r="B100" s="112" t="s">
        <v>206</v>
      </c>
      <c r="C100" s="102">
        <v>2</v>
      </c>
      <c r="D100" s="102">
        <v>2</v>
      </c>
      <c r="E100" s="102"/>
      <c r="F100" s="102"/>
      <c r="G100" s="102">
        <v>2</v>
      </c>
      <c r="H100" s="102">
        <v>2</v>
      </c>
      <c r="I100" s="102"/>
      <c r="J100" s="104"/>
      <c r="K100" s="103">
        <f t="shared" si="12"/>
        <v>8</v>
      </c>
    </row>
    <row r="101" spans="1:11" ht="12.75" customHeight="1" x14ac:dyDescent="0.2">
      <c r="A101" s="59" t="s">
        <v>82</v>
      </c>
      <c r="B101" s="105" t="s">
        <v>83</v>
      </c>
      <c r="C101" s="105">
        <f>SUM(C90:C100)</f>
        <v>18</v>
      </c>
      <c r="D101" s="105">
        <f t="shared" ref="D101:J101" si="13">SUM(D90:D100)</f>
        <v>11</v>
      </c>
      <c r="E101" s="105">
        <f t="shared" si="13"/>
        <v>3</v>
      </c>
      <c r="F101" s="105">
        <f t="shared" si="13"/>
        <v>3</v>
      </c>
      <c r="G101" s="105">
        <f t="shared" si="13"/>
        <v>15</v>
      </c>
      <c r="H101" s="105">
        <f t="shared" si="13"/>
        <v>12</v>
      </c>
      <c r="I101" s="105">
        <f t="shared" si="13"/>
        <v>5</v>
      </c>
      <c r="J101" s="105">
        <f t="shared" si="13"/>
        <v>5</v>
      </c>
      <c r="K101" s="114">
        <f>SUM(K90:K100)</f>
        <v>72</v>
      </c>
    </row>
    <row r="102" spans="1:11" ht="12.75" customHeight="1" x14ac:dyDescent="0.25">
      <c r="A102" s="391" t="s">
        <v>255</v>
      </c>
      <c r="B102" s="392"/>
      <c r="C102" s="392"/>
      <c r="D102" s="392"/>
      <c r="E102" s="392"/>
      <c r="F102" s="392"/>
      <c r="G102" s="392"/>
      <c r="H102" s="392"/>
      <c r="I102" s="392"/>
      <c r="J102" s="392"/>
      <c r="K102" s="393"/>
    </row>
    <row r="103" spans="1:11" ht="12.75" customHeight="1" x14ac:dyDescent="0.2">
      <c r="A103" s="96" t="s">
        <v>195</v>
      </c>
      <c r="B103" s="111" t="s">
        <v>194</v>
      </c>
      <c r="C103" s="388"/>
      <c r="D103" s="389"/>
      <c r="E103" s="389"/>
      <c r="F103" s="389"/>
      <c r="G103" s="389"/>
      <c r="H103" s="389"/>
      <c r="I103" s="389"/>
      <c r="J103" s="389"/>
      <c r="K103" s="390"/>
    </row>
    <row r="104" spans="1:11" ht="12.75" customHeight="1" x14ac:dyDescent="0.2">
      <c r="A104" s="45" t="s">
        <v>209</v>
      </c>
      <c r="B104" s="112" t="s">
        <v>196</v>
      </c>
      <c r="C104" s="102"/>
      <c r="D104" s="102"/>
      <c r="E104" s="102"/>
      <c r="F104" s="102"/>
      <c r="G104" s="102"/>
      <c r="H104" s="102"/>
      <c r="I104" s="102"/>
      <c r="J104" s="104"/>
      <c r="K104" s="103">
        <f>SUM(C104:J104)</f>
        <v>0</v>
      </c>
    </row>
    <row r="105" spans="1:11" ht="12.75" customHeight="1" x14ac:dyDescent="0.2">
      <c r="A105" s="45" t="s">
        <v>210</v>
      </c>
      <c r="B105" s="112" t="s">
        <v>197</v>
      </c>
      <c r="C105" s="102">
        <v>6</v>
      </c>
      <c r="D105" s="102">
        <v>5</v>
      </c>
      <c r="E105" s="102"/>
      <c r="F105" s="102"/>
      <c r="G105" s="102">
        <v>6</v>
      </c>
      <c r="H105" s="102">
        <v>5</v>
      </c>
      <c r="I105" s="102"/>
      <c r="J105" s="104"/>
      <c r="K105" s="103">
        <f t="shared" ref="K105:K114" si="14">SUM(C105:J105)</f>
        <v>22</v>
      </c>
    </row>
    <row r="106" spans="1:11" ht="12.75" customHeight="1" x14ac:dyDescent="0.2">
      <c r="A106" s="45" t="s">
        <v>211</v>
      </c>
      <c r="B106" s="112" t="s">
        <v>198</v>
      </c>
      <c r="C106" s="102"/>
      <c r="D106" s="102"/>
      <c r="E106" s="102"/>
      <c r="F106" s="102"/>
      <c r="G106" s="102"/>
      <c r="H106" s="102"/>
      <c r="I106" s="102"/>
      <c r="J106" s="104"/>
      <c r="K106" s="103">
        <f t="shared" si="14"/>
        <v>0</v>
      </c>
    </row>
    <row r="107" spans="1:11" ht="12.75" customHeight="1" x14ac:dyDescent="0.2">
      <c r="A107" s="45" t="s">
        <v>212</v>
      </c>
      <c r="B107" s="112" t="s">
        <v>199</v>
      </c>
      <c r="C107" s="102"/>
      <c r="D107" s="102"/>
      <c r="E107" s="102"/>
      <c r="F107" s="102"/>
      <c r="G107" s="102">
        <v>1</v>
      </c>
      <c r="H107" s="102"/>
      <c r="I107" s="102"/>
      <c r="J107" s="104"/>
      <c r="K107" s="103">
        <f t="shared" si="14"/>
        <v>1</v>
      </c>
    </row>
    <row r="108" spans="1:11" ht="12.75" customHeight="1" x14ac:dyDescent="0.2">
      <c r="A108" s="45" t="s">
        <v>213</v>
      </c>
      <c r="B108" s="112" t="s">
        <v>200</v>
      </c>
      <c r="C108" s="102"/>
      <c r="D108" s="102"/>
      <c r="E108" s="102"/>
      <c r="F108" s="102"/>
      <c r="G108" s="102"/>
      <c r="H108" s="102"/>
      <c r="I108" s="102"/>
      <c r="J108" s="104"/>
      <c r="K108" s="103">
        <f t="shared" si="14"/>
        <v>0</v>
      </c>
    </row>
    <row r="109" spans="1:11" ht="12.75" customHeight="1" x14ac:dyDescent="0.2">
      <c r="A109" s="45" t="s">
        <v>214</v>
      </c>
      <c r="B109" s="112" t="s">
        <v>201</v>
      </c>
      <c r="C109" s="102">
        <v>12</v>
      </c>
      <c r="D109" s="102">
        <v>8</v>
      </c>
      <c r="E109" s="102"/>
      <c r="F109" s="102"/>
      <c r="G109" s="102">
        <v>10</v>
      </c>
      <c r="H109" s="102">
        <v>3</v>
      </c>
      <c r="I109" s="102">
        <v>7</v>
      </c>
      <c r="J109" s="104">
        <v>4</v>
      </c>
      <c r="K109" s="103">
        <f t="shared" si="14"/>
        <v>44</v>
      </c>
    </row>
    <row r="110" spans="1:11" ht="12.75" customHeight="1" x14ac:dyDescent="0.2">
      <c r="A110" s="45" t="s">
        <v>208</v>
      </c>
      <c r="B110" s="112" t="s">
        <v>202</v>
      </c>
      <c r="C110" s="102">
        <v>3</v>
      </c>
      <c r="D110" s="102">
        <v>2</v>
      </c>
      <c r="E110" s="102"/>
      <c r="F110" s="102"/>
      <c r="G110" s="102">
        <v>1</v>
      </c>
      <c r="H110" s="102">
        <v>1</v>
      </c>
      <c r="I110" s="102"/>
      <c r="J110" s="104"/>
      <c r="K110" s="103">
        <f t="shared" si="14"/>
        <v>7</v>
      </c>
    </row>
    <row r="111" spans="1:11" ht="12.75" customHeight="1" x14ac:dyDescent="0.2">
      <c r="A111" s="45" t="s">
        <v>215</v>
      </c>
      <c r="B111" s="112" t="s">
        <v>203</v>
      </c>
      <c r="C111" s="102">
        <v>1</v>
      </c>
      <c r="D111" s="102">
        <v>1</v>
      </c>
      <c r="E111" s="102"/>
      <c r="F111" s="102"/>
      <c r="G111" s="102">
        <v>2</v>
      </c>
      <c r="H111" s="102"/>
      <c r="I111" s="102">
        <v>2</v>
      </c>
      <c r="J111" s="104">
        <v>1</v>
      </c>
      <c r="K111" s="103">
        <f t="shared" si="14"/>
        <v>7</v>
      </c>
    </row>
    <row r="112" spans="1:11" ht="12.75" customHeight="1" x14ac:dyDescent="0.2">
      <c r="A112" s="45" t="s">
        <v>216</v>
      </c>
      <c r="B112" s="112" t="s">
        <v>204</v>
      </c>
      <c r="C112" s="102"/>
      <c r="D112" s="102"/>
      <c r="E112" s="102"/>
      <c r="F112" s="102"/>
      <c r="G112" s="102"/>
      <c r="H112" s="102"/>
      <c r="I112" s="102"/>
      <c r="J112" s="104"/>
      <c r="K112" s="103">
        <f t="shared" si="14"/>
        <v>0</v>
      </c>
    </row>
    <row r="113" spans="1:11" ht="12.75" customHeight="1" x14ac:dyDescent="0.2">
      <c r="A113" s="45" t="s">
        <v>217</v>
      </c>
      <c r="B113" s="112" t="s">
        <v>205</v>
      </c>
      <c r="C113" s="106"/>
      <c r="D113" s="106"/>
      <c r="E113" s="106"/>
      <c r="F113" s="106"/>
      <c r="G113" s="106"/>
      <c r="H113" s="106"/>
      <c r="I113" s="106"/>
      <c r="J113" s="107"/>
      <c r="K113" s="108">
        <f t="shared" si="14"/>
        <v>0</v>
      </c>
    </row>
    <row r="114" spans="1:11" ht="12.75" customHeight="1" x14ac:dyDescent="0.2">
      <c r="A114" s="45" t="s">
        <v>207</v>
      </c>
      <c r="B114" s="112" t="s">
        <v>206</v>
      </c>
      <c r="C114" s="106"/>
      <c r="D114" s="106"/>
      <c r="E114" s="106"/>
      <c r="F114" s="106"/>
      <c r="G114" s="106"/>
      <c r="H114" s="106"/>
      <c r="I114" s="106"/>
      <c r="J114" s="107"/>
      <c r="K114" s="108">
        <f t="shared" si="14"/>
        <v>0</v>
      </c>
    </row>
    <row r="115" spans="1:11" ht="12.75" customHeight="1" x14ac:dyDescent="0.2">
      <c r="A115" s="97" t="s">
        <v>82</v>
      </c>
      <c r="B115" s="113" t="s">
        <v>83</v>
      </c>
      <c r="C115" s="105">
        <f>SUM(C104:C114)</f>
        <v>22</v>
      </c>
      <c r="D115" s="105">
        <f t="shared" ref="D115:J115" si="15">SUM(D104:D114)</f>
        <v>16</v>
      </c>
      <c r="E115" s="105">
        <f t="shared" si="15"/>
        <v>0</v>
      </c>
      <c r="F115" s="105">
        <f t="shared" si="15"/>
        <v>0</v>
      </c>
      <c r="G115" s="105">
        <f t="shared" si="15"/>
        <v>20</v>
      </c>
      <c r="H115" s="105">
        <f t="shared" si="15"/>
        <v>9</v>
      </c>
      <c r="I115" s="105">
        <f t="shared" si="15"/>
        <v>9</v>
      </c>
      <c r="J115" s="105">
        <f t="shared" si="15"/>
        <v>5</v>
      </c>
      <c r="K115" s="115">
        <f>SUM(K104:K114)</f>
        <v>81</v>
      </c>
    </row>
    <row r="116" spans="1:11" ht="12.75" customHeight="1" x14ac:dyDescent="0.25">
      <c r="A116" s="391" t="s">
        <v>256</v>
      </c>
      <c r="B116" s="392"/>
      <c r="C116" s="392"/>
      <c r="D116" s="392"/>
      <c r="E116" s="392"/>
      <c r="F116" s="392"/>
      <c r="G116" s="392"/>
      <c r="H116" s="392"/>
      <c r="I116" s="392"/>
      <c r="J116" s="392"/>
      <c r="K116" s="393"/>
    </row>
    <row r="117" spans="1:11" ht="12.75" customHeight="1" x14ac:dyDescent="0.2">
      <c r="A117" s="96" t="s">
        <v>195</v>
      </c>
      <c r="B117" s="111" t="s">
        <v>194</v>
      </c>
      <c r="C117" s="388"/>
      <c r="D117" s="389"/>
      <c r="E117" s="389"/>
      <c r="F117" s="389"/>
      <c r="G117" s="389"/>
      <c r="H117" s="389"/>
      <c r="I117" s="389"/>
      <c r="J117" s="389"/>
      <c r="K117" s="390"/>
    </row>
    <row r="118" spans="1:11" ht="12.75" customHeight="1" x14ac:dyDescent="0.2">
      <c r="A118" s="45" t="s">
        <v>209</v>
      </c>
      <c r="B118" s="112" t="s">
        <v>196</v>
      </c>
      <c r="C118" s="102"/>
      <c r="D118" s="102"/>
      <c r="E118" s="102"/>
      <c r="F118" s="102"/>
      <c r="G118" s="102"/>
      <c r="H118" s="102"/>
      <c r="I118" s="102"/>
      <c r="J118" s="102"/>
      <c r="K118" s="103">
        <f t="shared" ref="K118" si="16">SUM(K6,K20,K34,K48,K62,K76,K90,K104)</f>
        <v>0</v>
      </c>
    </row>
    <row r="119" spans="1:11" ht="12.75" customHeight="1" x14ac:dyDescent="0.2">
      <c r="A119" s="45" t="s">
        <v>210</v>
      </c>
      <c r="B119" s="112" t="s">
        <v>197</v>
      </c>
      <c r="C119" s="102">
        <f t="shared" ref="C119:K129" si="17">SUM(C7,C21,C35,C49,C63,C77,C91,C105)</f>
        <v>23</v>
      </c>
      <c r="D119" s="102">
        <f t="shared" si="17"/>
        <v>16</v>
      </c>
      <c r="E119" s="102">
        <f t="shared" si="17"/>
        <v>3</v>
      </c>
      <c r="F119" s="102">
        <f t="shared" si="17"/>
        <v>3</v>
      </c>
      <c r="G119" s="102">
        <f t="shared" si="17"/>
        <v>22</v>
      </c>
      <c r="H119" s="102">
        <f t="shared" si="17"/>
        <v>19</v>
      </c>
      <c r="I119" s="102">
        <f t="shared" si="17"/>
        <v>5</v>
      </c>
      <c r="J119" s="102">
        <f t="shared" si="17"/>
        <v>5</v>
      </c>
      <c r="K119" s="103">
        <f t="shared" si="17"/>
        <v>96</v>
      </c>
    </row>
    <row r="120" spans="1:11" ht="12.75" customHeight="1" x14ac:dyDescent="0.2">
      <c r="A120" s="45" t="s">
        <v>211</v>
      </c>
      <c r="B120" s="112" t="s">
        <v>198</v>
      </c>
      <c r="C120" s="102">
        <f t="shared" si="17"/>
        <v>13</v>
      </c>
      <c r="D120" s="102">
        <f t="shared" si="17"/>
        <v>4</v>
      </c>
      <c r="E120" s="102"/>
      <c r="F120" s="102"/>
      <c r="G120" s="102">
        <f t="shared" si="17"/>
        <v>11</v>
      </c>
      <c r="H120" s="102">
        <f t="shared" si="17"/>
        <v>5</v>
      </c>
      <c r="I120" s="102">
        <f t="shared" si="17"/>
        <v>7</v>
      </c>
      <c r="J120" s="102">
        <f t="shared" si="17"/>
        <v>7</v>
      </c>
      <c r="K120" s="103">
        <f t="shared" si="17"/>
        <v>47</v>
      </c>
    </row>
    <row r="121" spans="1:11" ht="12.75" customHeight="1" x14ac:dyDescent="0.2">
      <c r="A121" s="45" t="s">
        <v>212</v>
      </c>
      <c r="B121" s="112" t="s">
        <v>199</v>
      </c>
      <c r="C121" s="102">
        <f t="shared" si="17"/>
        <v>6</v>
      </c>
      <c r="D121" s="102">
        <f t="shared" si="17"/>
        <v>4</v>
      </c>
      <c r="E121" s="102"/>
      <c r="F121" s="102"/>
      <c r="G121" s="102">
        <f t="shared" si="17"/>
        <v>5</v>
      </c>
      <c r="H121" s="102"/>
      <c r="I121" s="102">
        <f t="shared" si="17"/>
        <v>4</v>
      </c>
      <c r="J121" s="102">
        <f t="shared" si="17"/>
        <v>4</v>
      </c>
      <c r="K121" s="103">
        <f t="shared" si="17"/>
        <v>23</v>
      </c>
    </row>
    <row r="122" spans="1:11" ht="12.75" customHeight="1" x14ac:dyDescent="0.2">
      <c r="A122" s="45" t="s">
        <v>213</v>
      </c>
      <c r="B122" s="112" t="s">
        <v>200</v>
      </c>
      <c r="C122" s="102">
        <f t="shared" si="17"/>
        <v>2</v>
      </c>
      <c r="D122" s="102">
        <f t="shared" si="17"/>
        <v>2</v>
      </c>
      <c r="E122" s="102"/>
      <c r="F122" s="102"/>
      <c r="G122" s="102">
        <f t="shared" si="17"/>
        <v>4</v>
      </c>
      <c r="H122" s="102">
        <f t="shared" si="17"/>
        <v>2</v>
      </c>
      <c r="I122" s="102"/>
      <c r="J122" s="102"/>
      <c r="K122" s="103">
        <f t="shared" si="17"/>
        <v>10</v>
      </c>
    </row>
    <row r="123" spans="1:11" ht="12.75" customHeight="1" x14ac:dyDescent="0.2">
      <c r="A123" s="45" t="s">
        <v>214</v>
      </c>
      <c r="B123" s="112" t="s">
        <v>201</v>
      </c>
      <c r="C123" s="102">
        <f t="shared" si="17"/>
        <v>15</v>
      </c>
      <c r="D123" s="102">
        <f t="shared" si="17"/>
        <v>11</v>
      </c>
      <c r="E123" s="102"/>
      <c r="F123" s="102"/>
      <c r="G123" s="102">
        <f t="shared" si="17"/>
        <v>12</v>
      </c>
      <c r="H123" s="102">
        <f t="shared" si="17"/>
        <v>4</v>
      </c>
      <c r="I123" s="102">
        <f t="shared" si="17"/>
        <v>9</v>
      </c>
      <c r="J123" s="102">
        <f t="shared" si="17"/>
        <v>5</v>
      </c>
      <c r="K123" s="103">
        <f t="shared" si="17"/>
        <v>56</v>
      </c>
    </row>
    <row r="124" spans="1:11" ht="12.75" customHeight="1" x14ac:dyDescent="0.2">
      <c r="A124" s="45" t="s">
        <v>208</v>
      </c>
      <c r="B124" s="112" t="s">
        <v>202</v>
      </c>
      <c r="C124" s="102">
        <f t="shared" si="17"/>
        <v>3</v>
      </c>
      <c r="D124" s="102">
        <f t="shared" si="17"/>
        <v>2</v>
      </c>
      <c r="E124" s="102"/>
      <c r="F124" s="102"/>
      <c r="G124" s="102">
        <f t="shared" si="17"/>
        <v>1</v>
      </c>
      <c r="H124" s="102">
        <f t="shared" si="17"/>
        <v>1</v>
      </c>
      <c r="I124" s="102"/>
      <c r="J124" s="102"/>
      <c r="K124" s="103">
        <f t="shared" si="17"/>
        <v>7</v>
      </c>
    </row>
    <row r="125" spans="1:11" ht="12.75" customHeight="1" x14ac:dyDescent="0.2">
      <c r="A125" s="45" t="s">
        <v>215</v>
      </c>
      <c r="B125" s="112" t="s">
        <v>203</v>
      </c>
      <c r="C125" s="102">
        <f t="shared" si="17"/>
        <v>11</v>
      </c>
      <c r="D125" s="102">
        <f t="shared" si="17"/>
        <v>9</v>
      </c>
      <c r="E125" s="102"/>
      <c r="F125" s="102"/>
      <c r="G125" s="102">
        <f t="shared" si="17"/>
        <v>12</v>
      </c>
      <c r="H125" s="102">
        <f t="shared" si="17"/>
        <v>7</v>
      </c>
      <c r="I125" s="102">
        <f t="shared" si="17"/>
        <v>4</v>
      </c>
      <c r="J125" s="102">
        <f t="shared" si="17"/>
        <v>3</v>
      </c>
      <c r="K125" s="103">
        <f t="shared" si="17"/>
        <v>46</v>
      </c>
    </row>
    <row r="126" spans="1:11" ht="12.75" customHeight="1" x14ac:dyDescent="0.2">
      <c r="A126" s="45" t="s">
        <v>216</v>
      </c>
      <c r="B126" s="112" t="s">
        <v>204</v>
      </c>
      <c r="C126" s="102"/>
      <c r="D126" s="102"/>
      <c r="E126" s="102"/>
      <c r="F126" s="102"/>
      <c r="G126" s="102"/>
      <c r="H126" s="102"/>
      <c r="I126" s="102"/>
      <c r="J126" s="102"/>
      <c r="K126" s="103">
        <f t="shared" si="17"/>
        <v>0</v>
      </c>
    </row>
    <row r="127" spans="1:11" ht="12.75" customHeight="1" x14ac:dyDescent="0.2">
      <c r="A127" s="45" t="s">
        <v>217</v>
      </c>
      <c r="B127" s="112" t="s">
        <v>205</v>
      </c>
      <c r="C127" s="102">
        <f t="shared" si="17"/>
        <v>13</v>
      </c>
      <c r="D127" s="102">
        <f t="shared" si="17"/>
        <v>10</v>
      </c>
      <c r="E127" s="102"/>
      <c r="F127" s="102"/>
      <c r="G127" s="102">
        <f t="shared" si="17"/>
        <v>2</v>
      </c>
      <c r="H127" s="102"/>
      <c r="I127" s="102"/>
      <c r="J127" s="102"/>
      <c r="K127" s="103">
        <f t="shared" si="17"/>
        <v>25</v>
      </c>
    </row>
    <row r="128" spans="1:11" ht="12.75" customHeight="1" thickBot="1" x14ac:dyDescent="0.25">
      <c r="A128" s="45" t="s">
        <v>207</v>
      </c>
      <c r="B128" s="112" t="s">
        <v>206</v>
      </c>
      <c r="C128" s="106">
        <f t="shared" si="17"/>
        <v>2</v>
      </c>
      <c r="D128" s="106">
        <f t="shared" si="17"/>
        <v>2</v>
      </c>
      <c r="E128" s="106"/>
      <c r="F128" s="106"/>
      <c r="G128" s="106">
        <f t="shared" si="17"/>
        <v>2</v>
      </c>
      <c r="H128" s="106">
        <f t="shared" si="17"/>
        <v>2</v>
      </c>
      <c r="I128" s="106"/>
      <c r="J128" s="106"/>
      <c r="K128" s="108">
        <f t="shared" si="17"/>
        <v>8</v>
      </c>
    </row>
    <row r="129" spans="1:11" ht="13.5" thickBot="1" x14ac:dyDescent="0.25">
      <c r="A129" s="116" t="s">
        <v>84</v>
      </c>
      <c r="B129" s="117" t="s">
        <v>83</v>
      </c>
      <c r="C129" s="117">
        <f t="shared" si="17"/>
        <v>88</v>
      </c>
      <c r="D129" s="117">
        <f t="shared" si="17"/>
        <v>60</v>
      </c>
      <c r="E129" s="117">
        <f t="shared" si="17"/>
        <v>3</v>
      </c>
      <c r="F129" s="117">
        <f t="shared" si="17"/>
        <v>3</v>
      </c>
      <c r="G129" s="117">
        <f t="shared" si="17"/>
        <v>71</v>
      </c>
      <c r="H129" s="117">
        <f t="shared" si="17"/>
        <v>40</v>
      </c>
      <c r="I129" s="117">
        <f t="shared" si="17"/>
        <v>29</v>
      </c>
      <c r="J129" s="117">
        <f t="shared" si="17"/>
        <v>24</v>
      </c>
      <c r="K129" s="118">
        <f t="shared" si="17"/>
        <v>318</v>
      </c>
    </row>
    <row r="131" spans="1:11" x14ac:dyDescent="0.2">
      <c r="A131" s="2" t="s">
        <v>323</v>
      </c>
    </row>
    <row r="132" spans="1:11" x14ac:dyDescent="0.2">
      <c r="A132" s="2" t="s">
        <v>322</v>
      </c>
    </row>
  </sheetData>
  <sheetProtection password="CC5B" sheet="1" objects="1" scenarios="1"/>
  <mergeCells count="26">
    <mergeCell ref="M1:W1"/>
    <mergeCell ref="A1:K1"/>
    <mergeCell ref="C2:D2"/>
    <mergeCell ref="E2:F2"/>
    <mergeCell ref="G2:H2"/>
    <mergeCell ref="I2:J2"/>
    <mergeCell ref="A2:A3"/>
    <mergeCell ref="B2:B3"/>
    <mergeCell ref="C5:K5"/>
    <mergeCell ref="C19:K19"/>
    <mergeCell ref="A4:J4"/>
    <mergeCell ref="A18:K18"/>
    <mergeCell ref="A32:K32"/>
    <mergeCell ref="C33:K33"/>
    <mergeCell ref="C47:K47"/>
    <mergeCell ref="C61:K61"/>
    <mergeCell ref="A46:K46"/>
    <mergeCell ref="A60:K60"/>
    <mergeCell ref="C103:K103"/>
    <mergeCell ref="C117:K117"/>
    <mergeCell ref="C75:K75"/>
    <mergeCell ref="C89:K89"/>
    <mergeCell ref="A74:K74"/>
    <mergeCell ref="A88:K88"/>
    <mergeCell ref="A102:K102"/>
    <mergeCell ref="A116:K116"/>
  </mergeCells>
  <pageMargins left="0.70866141732283472" right="0.70866141732283472" top="0.74803149606299213" bottom="0.74803149606299213" header="0.31496062992125984" footer="0.31496062992125984"/>
  <pageSetup paperSize="9" scale="82" firstPageNumber="94" fitToWidth="0" fitToHeight="3" orientation="landscape" useFirstPageNumber="1" r:id="rId1"/>
  <headerFooter>
    <oddFooter>&amp;C&amp;P</oddFooter>
  </headerFooter>
  <rowBreaks count="2" manualBreakCount="2">
    <brk id="45" max="11" man="1"/>
    <brk id="8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31" zoomScaleNormal="100" workbookViewId="0">
      <selection activeCell="G76" sqref="G76"/>
    </sheetView>
  </sheetViews>
  <sheetFormatPr defaultColWidth="9.140625" defaultRowHeight="12.75" x14ac:dyDescent="0.2"/>
  <cols>
    <col min="1" max="1" width="47.85546875" style="2" customWidth="1"/>
    <col min="2" max="2" width="6.7109375" style="109" customWidth="1"/>
    <col min="3" max="3" width="8.28515625" style="109" customWidth="1"/>
    <col min="4" max="4" width="6.85546875" style="109" customWidth="1"/>
    <col min="5" max="5" width="8.5703125" style="109" customWidth="1"/>
    <col min="6" max="6" width="7.42578125" style="109" customWidth="1"/>
    <col min="7" max="7" width="8.7109375" style="109" customWidth="1"/>
    <col min="8" max="8" width="7" style="109" customWidth="1"/>
    <col min="9" max="11" width="9.140625" style="109"/>
    <col min="12" max="12" width="4.7109375" style="1" customWidth="1"/>
    <col min="13" max="16384" width="9.140625" style="1"/>
  </cols>
  <sheetData>
    <row r="1" spans="1:11" ht="25.5" customHeight="1" x14ac:dyDescent="0.2">
      <c r="A1" s="415" t="s">
        <v>321</v>
      </c>
      <c r="B1" s="402"/>
      <c r="C1" s="402"/>
      <c r="D1" s="402"/>
      <c r="E1" s="402"/>
      <c r="F1" s="402"/>
      <c r="G1" s="402"/>
      <c r="H1" s="402"/>
      <c r="I1" s="402"/>
      <c r="J1" s="403"/>
      <c r="K1" s="404"/>
    </row>
    <row r="2" spans="1:11" s="4" customFormat="1" ht="38.25" customHeight="1" x14ac:dyDescent="0.2">
      <c r="A2" s="408" t="s">
        <v>247</v>
      </c>
      <c r="B2" s="421"/>
      <c r="C2" s="416" t="s">
        <v>0</v>
      </c>
      <c r="D2" s="416"/>
      <c r="E2" s="416" t="s">
        <v>2</v>
      </c>
      <c r="F2" s="416"/>
      <c r="G2" s="416" t="s">
        <v>1</v>
      </c>
      <c r="H2" s="416"/>
      <c r="I2" s="417" t="s">
        <v>3</v>
      </c>
      <c r="J2" s="418"/>
      <c r="K2" s="16" t="s">
        <v>4</v>
      </c>
    </row>
    <row r="3" spans="1:11" s="4" customFormat="1" ht="13.5" customHeight="1" thickBot="1" x14ac:dyDescent="0.25">
      <c r="A3" s="420"/>
      <c r="B3" s="422"/>
      <c r="C3" s="174" t="s">
        <v>7</v>
      </c>
      <c r="D3" s="174" t="s">
        <v>8</v>
      </c>
      <c r="E3" s="174" t="s">
        <v>7</v>
      </c>
      <c r="F3" s="174" t="s">
        <v>8</v>
      </c>
      <c r="G3" s="174" t="s">
        <v>7</v>
      </c>
      <c r="H3" s="174" t="s">
        <v>8</v>
      </c>
      <c r="I3" s="174" t="s">
        <v>7</v>
      </c>
      <c r="J3" s="174" t="s">
        <v>8</v>
      </c>
      <c r="K3" s="175"/>
    </row>
    <row r="4" spans="1:11" ht="15" x14ac:dyDescent="0.25">
      <c r="A4" s="394" t="s">
        <v>248</v>
      </c>
      <c r="B4" s="395"/>
      <c r="C4" s="395"/>
      <c r="D4" s="395"/>
      <c r="E4" s="395"/>
      <c r="F4" s="395"/>
      <c r="G4" s="395"/>
      <c r="H4" s="395"/>
      <c r="I4" s="395"/>
      <c r="J4" s="395"/>
      <c r="K4" s="419"/>
    </row>
    <row r="5" spans="1:11" x14ac:dyDescent="0.2">
      <c r="A5" s="68" t="s">
        <v>195</v>
      </c>
      <c r="B5" s="111" t="s">
        <v>194</v>
      </c>
      <c r="C5" s="412"/>
      <c r="D5" s="413"/>
      <c r="E5" s="413"/>
      <c r="F5" s="413"/>
      <c r="G5" s="413"/>
      <c r="H5" s="413"/>
      <c r="I5" s="413"/>
      <c r="J5" s="413"/>
      <c r="K5" s="414"/>
    </row>
    <row r="6" spans="1:11" x14ac:dyDescent="0.2">
      <c r="A6" s="45" t="s">
        <v>209</v>
      </c>
      <c r="B6" s="112" t="s">
        <v>196</v>
      </c>
      <c r="C6" s="102"/>
      <c r="D6" s="102"/>
      <c r="E6" s="102"/>
      <c r="F6" s="102"/>
      <c r="G6" s="102"/>
      <c r="H6" s="102"/>
      <c r="I6" s="102"/>
      <c r="J6" s="104"/>
      <c r="K6" s="103">
        <f>SUM(C6:J6)</f>
        <v>0</v>
      </c>
    </row>
    <row r="7" spans="1:11" x14ac:dyDescent="0.2">
      <c r="A7" s="45" t="s">
        <v>210</v>
      </c>
      <c r="B7" s="112" t="s">
        <v>197</v>
      </c>
      <c r="C7" s="102"/>
      <c r="D7" s="102"/>
      <c r="E7" s="102"/>
      <c r="F7" s="102"/>
      <c r="G7" s="102"/>
      <c r="H7" s="102"/>
      <c r="I7" s="102"/>
      <c r="J7" s="104"/>
      <c r="K7" s="103">
        <f t="shared" ref="K7:K16" si="0">SUM(C7:J7)</f>
        <v>0</v>
      </c>
    </row>
    <row r="8" spans="1:11" x14ac:dyDescent="0.2">
      <c r="A8" s="45" t="s">
        <v>211</v>
      </c>
      <c r="B8" s="112" t="s">
        <v>198</v>
      </c>
      <c r="C8" s="102"/>
      <c r="D8" s="102"/>
      <c r="E8" s="102"/>
      <c r="F8" s="102"/>
      <c r="G8" s="102"/>
      <c r="H8" s="102"/>
      <c r="I8" s="102"/>
      <c r="J8" s="104"/>
      <c r="K8" s="103">
        <f t="shared" si="0"/>
        <v>0</v>
      </c>
    </row>
    <row r="9" spans="1:11" x14ac:dyDescent="0.2">
      <c r="A9" s="45" t="s">
        <v>212</v>
      </c>
      <c r="B9" s="112" t="s">
        <v>199</v>
      </c>
      <c r="C9" s="102"/>
      <c r="D9" s="102"/>
      <c r="E9" s="102"/>
      <c r="F9" s="102"/>
      <c r="G9" s="102"/>
      <c r="H9" s="102"/>
      <c r="I9" s="102">
        <v>1</v>
      </c>
      <c r="J9" s="104">
        <v>1</v>
      </c>
      <c r="K9" s="103">
        <f t="shared" si="0"/>
        <v>2</v>
      </c>
    </row>
    <row r="10" spans="1:11" x14ac:dyDescent="0.2">
      <c r="A10" s="45" t="s">
        <v>213</v>
      </c>
      <c r="B10" s="112" t="s">
        <v>200</v>
      </c>
      <c r="C10" s="102"/>
      <c r="D10" s="102"/>
      <c r="E10" s="102"/>
      <c r="F10" s="102"/>
      <c r="G10" s="102"/>
      <c r="H10" s="102"/>
      <c r="I10" s="102"/>
      <c r="J10" s="104"/>
      <c r="K10" s="103">
        <f t="shared" si="0"/>
        <v>0</v>
      </c>
    </row>
    <row r="11" spans="1:11" x14ac:dyDescent="0.2">
      <c r="A11" s="45" t="s">
        <v>214</v>
      </c>
      <c r="B11" s="112" t="s">
        <v>201</v>
      </c>
      <c r="C11" s="102"/>
      <c r="D11" s="102"/>
      <c r="E11" s="102"/>
      <c r="F11" s="102"/>
      <c r="G11" s="102"/>
      <c r="H11" s="102"/>
      <c r="I11" s="102"/>
      <c r="J11" s="104"/>
      <c r="K11" s="103">
        <f t="shared" si="0"/>
        <v>0</v>
      </c>
    </row>
    <row r="12" spans="1:11" x14ac:dyDescent="0.2">
      <c r="A12" s="45" t="s">
        <v>208</v>
      </c>
      <c r="B12" s="112" t="s">
        <v>202</v>
      </c>
      <c r="C12" s="102"/>
      <c r="D12" s="102"/>
      <c r="E12" s="102"/>
      <c r="F12" s="102"/>
      <c r="G12" s="102"/>
      <c r="H12" s="102"/>
      <c r="I12" s="102"/>
      <c r="J12" s="104"/>
      <c r="K12" s="103">
        <f t="shared" si="0"/>
        <v>0</v>
      </c>
    </row>
    <row r="13" spans="1:11" x14ac:dyDescent="0.2">
      <c r="A13" s="45" t="s">
        <v>215</v>
      </c>
      <c r="B13" s="112" t="s">
        <v>203</v>
      </c>
      <c r="C13" s="102"/>
      <c r="D13" s="102"/>
      <c r="E13" s="102"/>
      <c r="F13" s="102"/>
      <c r="G13" s="102"/>
      <c r="H13" s="102"/>
      <c r="I13" s="102"/>
      <c r="J13" s="104"/>
      <c r="K13" s="103">
        <f t="shared" si="0"/>
        <v>0</v>
      </c>
    </row>
    <row r="14" spans="1:11" x14ac:dyDescent="0.2">
      <c r="A14" s="45" t="s">
        <v>216</v>
      </c>
      <c r="B14" s="112" t="s">
        <v>204</v>
      </c>
      <c r="C14" s="102"/>
      <c r="D14" s="102"/>
      <c r="E14" s="102"/>
      <c r="F14" s="102"/>
      <c r="G14" s="102"/>
      <c r="H14" s="102"/>
      <c r="I14" s="102"/>
      <c r="J14" s="104"/>
      <c r="K14" s="103">
        <f t="shared" si="0"/>
        <v>0</v>
      </c>
    </row>
    <row r="15" spans="1:11" x14ac:dyDescent="0.2">
      <c r="A15" s="45" t="s">
        <v>217</v>
      </c>
      <c r="B15" s="112" t="s">
        <v>205</v>
      </c>
      <c r="C15" s="102"/>
      <c r="D15" s="102"/>
      <c r="E15" s="102"/>
      <c r="F15" s="102"/>
      <c r="G15" s="102"/>
      <c r="H15" s="102"/>
      <c r="I15" s="102"/>
      <c r="J15" s="104"/>
      <c r="K15" s="103">
        <f t="shared" si="0"/>
        <v>0</v>
      </c>
    </row>
    <row r="16" spans="1:11" x14ac:dyDescent="0.2">
      <c r="A16" s="45" t="s">
        <v>207</v>
      </c>
      <c r="B16" s="112" t="s">
        <v>206</v>
      </c>
      <c r="C16" s="102"/>
      <c r="D16" s="102"/>
      <c r="E16" s="102"/>
      <c r="F16" s="102"/>
      <c r="G16" s="102"/>
      <c r="H16" s="102"/>
      <c r="I16" s="102"/>
      <c r="J16" s="104"/>
      <c r="K16" s="103">
        <f t="shared" si="0"/>
        <v>0</v>
      </c>
    </row>
    <row r="17" spans="1:11" x14ac:dyDescent="0.2">
      <c r="A17" s="59" t="s">
        <v>82</v>
      </c>
      <c r="B17" s="181" t="s">
        <v>83</v>
      </c>
      <c r="C17" s="181">
        <f>SUM(C6:C16)</f>
        <v>0</v>
      </c>
      <c r="D17" s="181">
        <f t="shared" ref="D17:J17" si="1">SUM(D6:D16)</f>
        <v>0</v>
      </c>
      <c r="E17" s="181">
        <f t="shared" si="1"/>
        <v>0</v>
      </c>
      <c r="F17" s="181">
        <f t="shared" si="1"/>
        <v>0</v>
      </c>
      <c r="G17" s="181">
        <f t="shared" si="1"/>
        <v>0</v>
      </c>
      <c r="H17" s="181">
        <f t="shared" si="1"/>
        <v>0</v>
      </c>
      <c r="I17" s="181">
        <f t="shared" si="1"/>
        <v>1</v>
      </c>
      <c r="J17" s="181">
        <f t="shared" si="1"/>
        <v>1</v>
      </c>
      <c r="K17" s="114">
        <f>SUM(K6:K16)</f>
        <v>2</v>
      </c>
    </row>
    <row r="18" spans="1:11" ht="15" x14ac:dyDescent="0.25">
      <c r="A18" s="391" t="s">
        <v>250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3"/>
    </row>
    <row r="19" spans="1:11" x14ac:dyDescent="0.2">
      <c r="A19" s="68" t="s">
        <v>195</v>
      </c>
      <c r="B19" s="111" t="s">
        <v>194</v>
      </c>
      <c r="C19" s="412"/>
      <c r="D19" s="413"/>
      <c r="E19" s="413"/>
      <c r="F19" s="413"/>
      <c r="G19" s="413"/>
      <c r="H19" s="413"/>
      <c r="I19" s="413"/>
      <c r="J19" s="413"/>
      <c r="K19" s="414"/>
    </row>
    <row r="20" spans="1:11" x14ac:dyDescent="0.2">
      <c r="A20" s="45" t="s">
        <v>209</v>
      </c>
      <c r="B20" s="112" t="s">
        <v>196</v>
      </c>
      <c r="C20" s="102"/>
      <c r="D20" s="102"/>
      <c r="E20" s="102"/>
      <c r="F20" s="102"/>
      <c r="G20" s="102"/>
      <c r="H20" s="102"/>
      <c r="I20" s="102"/>
      <c r="J20" s="104"/>
      <c r="K20" s="103">
        <f t="shared" ref="K20:K30" si="2">SUM(C20:J20)</f>
        <v>0</v>
      </c>
    </row>
    <row r="21" spans="1:11" x14ac:dyDescent="0.2">
      <c r="A21" s="45" t="s">
        <v>210</v>
      </c>
      <c r="B21" s="112" t="s">
        <v>197</v>
      </c>
      <c r="C21" s="102"/>
      <c r="D21" s="102"/>
      <c r="E21" s="102"/>
      <c r="F21" s="102"/>
      <c r="G21" s="102"/>
      <c r="H21" s="102"/>
      <c r="I21" s="102"/>
      <c r="J21" s="104"/>
      <c r="K21" s="103">
        <f t="shared" si="2"/>
        <v>0</v>
      </c>
    </row>
    <row r="22" spans="1:11" x14ac:dyDescent="0.2">
      <c r="A22" s="45" t="s">
        <v>211</v>
      </c>
      <c r="B22" s="112" t="s">
        <v>198</v>
      </c>
      <c r="C22" s="102"/>
      <c r="D22" s="102"/>
      <c r="E22" s="102"/>
      <c r="F22" s="102"/>
      <c r="G22" s="102">
        <v>2</v>
      </c>
      <c r="H22" s="102"/>
      <c r="I22" s="102"/>
      <c r="J22" s="104"/>
      <c r="K22" s="103">
        <f t="shared" si="2"/>
        <v>2</v>
      </c>
    </row>
    <row r="23" spans="1:11" x14ac:dyDescent="0.2">
      <c r="A23" s="45" t="s">
        <v>212</v>
      </c>
      <c r="B23" s="112" t="s">
        <v>199</v>
      </c>
      <c r="C23" s="102"/>
      <c r="D23" s="102"/>
      <c r="E23" s="102"/>
      <c r="F23" s="102"/>
      <c r="G23" s="102"/>
      <c r="H23" s="102"/>
      <c r="I23" s="102"/>
      <c r="J23" s="104"/>
      <c r="K23" s="103">
        <f t="shared" si="2"/>
        <v>0</v>
      </c>
    </row>
    <row r="24" spans="1:11" x14ac:dyDescent="0.2">
      <c r="A24" s="45" t="s">
        <v>213</v>
      </c>
      <c r="B24" s="112" t="s">
        <v>200</v>
      </c>
      <c r="C24" s="102"/>
      <c r="D24" s="102"/>
      <c r="E24" s="102"/>
      <c r="F24" s="102"/>
      <c r="G24" s="102"/>
      <c r="H24" s="102"/>
      <c r="I24" s="102"/>
      <c r="J24" s="104"/>
      <c r="K24" s="103">
        <f t="shared" si="2"/>
        <v>0</v>
      </c>
    </row>
    <row r="25" spans="1:11" x14ac:dyDescent="0.2">
      <c r="A25" s="45" t="s">
        <v>214</v>
      </c>
      <c r="B25" s="112" t="s">
        <v>201</v>
      </c>
      <c r="C25" s="102"/>
      <c r="D25" s="102"/>
      <c r="E25" s="102"/>
      <c r="F25" s="102"/>
      <c r="G25" s="102"/>
      <c r="H25" s="102"/>
      <c r="I25" s="102"/>
      <c r="J25" s="104"/>
      <c r="K25" s="103">
        <f t="shared" si="2"/>
        <v>0</v>
      </c>
    </row>
    <row r="26" spans="1:11" x14ac:dyDescent="0.2">
      <c r="A26" s="45" t="s">
        <v>208</v>
      </c>
      <c r="B26" s="112" t="s">
        <v>202</v>
      </c>
      <c r="C26" s="102"/>
      <c r="D26" s="102"/>
      <c r="E26" s="102"/>
      <c r="F26" s="102"/>
      <c r="G26" s="102"/>
      <c r="H26" s="102"/>
      <c r="I26" s="102"/>
      <c r="J26" s="104"/>
      <c r="K26" s="103">
        <f t="shared" si="2"/>
        <v>0</v>
      </c>
    </row>
    <row r="27" spans="1:11" x14ac:dyDescent="0.2">
      <c r="A27" s="45" t="s">
        <v>215</v>
      </c>
      <c r="B27" s="112" t="s">
        <v>203</v>
      </c>
      <c r="C27" s="102"/>
      <c r="D27" s="102"/>
      <c r="E27" s="102"/>
      <c r="F27" s="102"/>
      <c r="G27" s="102"/>
      <c r="H27" s="102"/>
      <c r="I27" s="102"/>
      <c r="J27" s="104"/>
      <c r="K27" s="103">
        <f t="shared" si="2"/>
        <v>0</v>
      </c>
    </row>
    <row r="28" spans="1:11" x14ac:dyDescent="0.2">
      <c r="A28" s="45" t="s">
        <v>216</v>
      </c>
      <c r="B28" s="112" t="s">
        <v>204</v>
      </c>
      <c r="C28" s="102"/>
      <c r="D28" s="102"/>
      <c r="E28" s="102"/>
      <c r="F28" s="102"/>
      <c r="G28" s="102"/>
      <c r="H28" s="102"/>
      <c r="I28" s="102"/>
      <c r="J28" s="104"/>
      <c r="K28" s="103">
        <f t="shared" si="2"/>
        <v>0</v>
      </c>
    </row>
    <row r="29" spans="1:11" x14ac:dyDescent="0.2">
      <c r="A29" s="45" t="s">
        <v>217</v>
      </c>
      <c r="B29" s="112" t="s">
        <v>205</v>
      </c>
      <c r="C29" s="106"/>
      <c r="D29" s="106"/>
      <c r="E29" s="106"/>
      <c r="F29" s="106"/>
      <c r="G29" s="106"/>
      <c r="H29" s="106"/>
      <c r="I29" s="106"/>
      <c r="J29" s="107"/>
      <c r="K29" s="108">
        <f t="shared" si="2"/>
        <v>0</v>
      </c>
    </row>
    <row r="30" spans="1:11" x14ac:dyDescent="0.2">
      <c r="A30" s="45" t="s">
        <v>207</v>
      </c>
      <c r="B30" s="112" t="s">
        <v>206</v>
      </c>
      <c r="C30" s="106"/>
      <c r="D30" s="106"/>
      <c r="E30" s="106"/>
      <c r="F30" s="106"/>
      <c r="G30" s="106"/>
      <c r="H30" s="106"/>
      <c r="I30" s="106"/>
      <c r="J30" s="107"/>
      <c r="K30" s="103">
        <f t="shared" si="2"/>
        <v>0</v>
      </c>
    </row>
    <row r="31" spans="1:11" x14ac:dyDescent="0.2">
      <c r="A31" s="59" t="s">
        <v>82</v>
      </c>
      <c r="B31" s="181" t="s">
        <v>83</v>
      </c>
      <c r="C31" s="181">
        <f>SUM(C20:C30)</f>
        <v>0</v>
      </c>
      <c r="D31" s="181">
        <f t="shared" ref="D31:J31" si="3">SUM(D20:D30)</f>
        <v>0</v>
      </c>
      <c r="E31" s="181">
        <f t="shared" si="3"/>
        <v>0</v>
      </c>
      <c r="F31" s="181">
        <f t="shared" si="3"/>
        <v>0</v>
      </c>
      <c r="G31" s="181">
        <f t="shared" si="3"/>
        <v>2</v>
      </c>
      <c r="H31" s="181">
        <f t="shared" si="3"/>
        <v>0</v>
      </c>
      <c r="I31" s="181">
        <f t="shared" si="3"/>
        <v>0</v>
      </c>
      <c r="J31" s="181">
        <f t="shared" si="3"/>
        <v>0</v>
      </c>
      <c r="K31" s="114">
        <f>SUM(K20:K30)</f>
        <v>2</v>
      </c>
    </row>
    <row r="32" spans="1:11" ht="15" x14ac:dyDescent="0.25">
      <c r="A32" s="391" t="s">
        <v>253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x14ac:dyDescent="0.2">
      <c r="A33" s="68" t="s">
        <v>195</v>
      </c>
      <c r="B33" s="111" t="s">
        <v>194</v>
      </c>
      <c r="C33" s="412"/>
      <c r="D33" s="413"/>
      <c r="E33" s="413"/>
      <c r="F33" s="413"/>
      <c r="G33" s="413"/>
      <c r="H33" s="413"/>
      <c r="I33" s="413"/>
      <c r="J33" s="413"/>
      <c r="K33" s="414"/>
    </row>
    <row r="34" spans="1:11" x14ac:dyDescent="0.2">
      <c r="A34" s="45" t="s">
        <v>209</v>
      </c>
      <c r="B34" s="112" t="s">
        <v>196</v>
      </c>
      <c r="C34" s="102"/>
      <c r="D34" s="102"/>
      <c r="E34" s="102"/>
      <c r="F34" s="102"/>
      <c r="G34" s="102"/>
      <c r="H34" s="102"/>
      <c r="I34" s="102"/>
      <c r="J34" s="104"/>
      <c r="K34" s="103">
        <f>SUM(C34:J34)</f>
        <v>0</v>
      </c>
    </row>
    <row r="35" spans="1:11" x14ac:dyDescent="0.2">
      <c r="A35" s="45" t="s">
        <v>210</v>
      </c>
      <c r="B35" s="112" t="s">
        <v>197</v>
      </c>
      <c r="C35" s="102"/>
      <c r="D35" s="102"/>
      <c r="E35" s="102"/>
      <c r="F35" s="102"/>
      <c r="G35" s="102"/>
      <c r="H35" s="102"/>
      <c r="I35" s="102"/>
      <c r="J35" s="104"/>
      <c r="K35" s="103">
        <f t="shared" ref="K35:K44" si="4">SUM(C35:J35)</f>
        <v>0</v>
      </c>
    </row>
    <row r="36" spans="1:11" x14ac:dyDescent="0.2">
      <c r="A36" s="45" t="s">
        <v>211</v>
      </c>
      <c r="B36" s="112" t="s">
        <v>198</v>
      </c>
      <c r="C36" s="102"/>
      <c r="D36" s="102"/>
      <c r="E36" s="102"/>
      <c r="F36" s="102"/>
      <c r="G36" s="102"/>
      <c r="H36" s="102"/>
      <c r="I36" s="102">
        <v>1</v>
      </c>
      <c r="J36" s="104">
        <v>1</v>
      </c>
      <c r="K36" s="103">
        <f t="shared" si="4"/>
        <v>2</v>
      </c>
    </row>
    <row r="37" spans="1:11" x14ac:dyDescent="0.2">
      <c r="A37" s="45" t="s">
        <v>212</v>
      </c>
      <c r="B37" s="112" t="s">
        <v>199</v>
      </c>
      <c r="C37" s="102"/>
      <c r="D37" s="102"/>
      <c r="E37" s="102"/>
      <c r="F37" s="102"/>
      <c r="G37" s="102"/>
      <c r="H37" s="102"/>
      <c r="I37" s="102"/>
      <c r="J37" s="104"/>
      <c r="K37" s="103">
        <f t="shared" si="4"/>
        <v>0</v>
      </c>
    </row>
    <row r="38" spans="1:11" x14ac:dyDescent="0.2">
      <c r="A38" s="45" t="s">
        <v>213</v>
      </c>
      <c r="B38" s="112" t="s">
        <v>200</v>
      </c>
      <c r="C38" s="102"/>
      <c r="D38" s="102"/>
      <c r="E38" s="102"/>
      <c r="F38" s="102"/>
      <c r="G38" s="102"/>
      <c r="H38" s="102"/>
      <c r="I38" s="102"/>
      <c r="J38" s="104"/>
      <c r="K38" s="103">
        <f t="shared" si="4"/>
        <v>0</v>
      </c>
    </row>
    <row r="39" spans="1:11" x14ac:dyDescent="0.2">
      <c r="A39" s="45" t="s">
        <v>214</v>
      </c>
      <c r="B39" s="112" t="s">
        <v>201</v>
      </c>
      <c r="C39" s="102"/>
      <c r="D39" s="102"/>
      <c r="E39" s="102"/>
      <c r="F39" s="102"/>
      <c r="G39" s="102"/>
      <c r="H39" s="102"/>
      <c r="I39" s="102"/>
      <c r="J39" s="104"/>
      <c r="K39" s="103">
        <f t="shared" si="4"/>
        <v>0</v>
      </c>
    </row>
    <row r="40" spans="1:11" x14ac:dyDescent="0.2">
      <c r="A40" s="45" t="s">
        <v>208</v>
      </c>
      <c r="B40" s="112" t="s">
        <v>202</v>
      </c>
      <c r="C40" s="102"/>
      <c r="D40" s="102"/>
      <c r="E40" s="102"/>
      <c r="F40" s="102"/>
      <c r="G40" s="102"/>
      <c r="H40" s="102"/>
      <c r="I40" s="102"/>
      <c r="J40" s="104"/>
      <c r="K40" s="103">
        <f t="shared" si="4"/>
        <v>0</v>
      </c>
    </row>
    <row r="41" spans="1:11" x14ac:dyDescent="0.2">
      <c r="A41" s="45" t="s">
        <v>215</v>
      </c>
      <c r="B41" s="112" t="s">
        <v>203</v>
      </c>
      <c r="C41" s="102"/>
      <c r="D41" s="102"/>
      <c r="E41" s="102"/>
      <c r="F41" s="102"/>
      <c r="G41" s="102"/>
      <c r="H41" s="102"/>
      <c r="I41" s="102"/>
      <c r="J41" s="104"/>
      <c r="K41" s="103">
        <f t="shared" si="4"/>
        <v>0</v>
      </c>
    </row>
    <row r="42" spans="1:11" x14ac:dyDescent="0.2">
      <c r="A42" s="45" t="s">
        <v>216</v>
      </c>
      <c r="B42" s="112" t="s">
        <v>204</v>
      </c>
      <c r="C42" s="102"/>
      <c r="D42" s="102"/>
      <c r="E42" s="102"/>
      <c r="F42" s="102"/>
      <c r="G42" s="102"/>
      <c r="H42" s="102"/>
      <c r="I42" s="102"/>
      <c r="J42" s="104"/>
      <c r="K42" s="103">
        <f t="shared" si="4"/>
        <v>0</v>
      </c>
    </row>
    <row r="43" spans="1:11" x14ac:dyDescent="0.2">
      <c r="A43" s="45" t="s">
        <v>217</v>
      </c>
      <c r="B43" s="112" t="s">
        <v>205</v>
      </c>
      <c r="C43" s="102"/>
      <c r="D43" s="102"/>
      <c r="E43" s="102"/>
      <c r="F43" s="102"/>
      <c r="G43" s="102"/>
      <c r="H43" s="102"/>
      <c r="I43" s="102"/>
      <c r="J43" s="104"/>
      <c r="K43" s="103">
        <f t="shared" si="4"/>
        <v>0</v>
      </c>
    </row>
    <row r="44" spans="1:11" x14ac:dyDescent="0.2">
      <c r="A44" s="45" t="s">
        <v>207</v>
      </c>
      <c r="B44" s="112" t="s">
        <v>206</v>
      </c>
      <c r="C44" s="102"/>
      <c r="D44" s="102"/>
      <c r="E44" s="102"/>
      <c r="F44" s="102"/>
      <c r="G44" s="102"/>
      <c r="H44" s="102"/>
      <c r="I44" s="102"/>
      <c r="J44" s="104"/>
      <c r="K44" s="103">
        <f t="shared" si="4"/>
        <v>0</v>
      </c>
    </row>
    <row r="45" spans="1:11" x14ac:dyDescent="0.2">
      <c r="A45" s="59" t="s">
        <v>82</v>
      </c>
      <c r="B45" s="181" t="s">
        <v>83</v>
      </c>
      <c r="C45" s="181">
        <f>SUM(C34:C44)</f>
        <v>0</v>
      </c>
      <c r="D45" s="181">
        <f t="shared" ref="D45:J45" si="5">SUM(D34:D44)</f>
        <v>0</v>
      </c>
      <c r="E45" s="181">
        <f t="shared" si="5"/>
        <v>0</v>
      </c>
      <c r="F45" s="181">
        <f t="shared" si="5"/>
        <v>0</v>
      </c>
      <c r="G45" s="181">
        <f t="shared" si="5"/>
        <v>0</v>
      </c>
      <c r="H45" s="181">
        <f t="shared" si="5"/>
        <v>0</v>
      </c>
      <c r="I45" s="181">
        <f t="shared" si="5"/>
        <v>1</v>
      </c>
      <c r="J45" s="181">
        <f t="shared" si="5"/>
        <v>1</v>
      </c>
      <c r="K45" s="114">
        <f>SUM(K34:K44)</f>
        <v>2</v>
      </c>
    </row>
    <row r="46" spans="1:11" ht="15" x14ac:dyDescent="0.25">
      <c r="A46" s="391" t="s">
        <v>255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3"/>
    </row>
    <row r="47" spans="1:11" x14ac:dyDescent="0.2">
      <c r="A47" s="68" t="s">
        <v>195</v>
      </c>
      <c r="B47" s="111" t="s">
        <v>194</v>
      </c>
      <c r="C47" s="412"/>
      <c r="D47" s="413"/>
      <c r="E47" s="413"/>
      <c r="F47" s="413"/>
      <c r="G47" s="413"/>
      <c r="H47" s="413"/>
      <c r="I47" s="413"/>
      <c r="J47" s="413"/>
      <c r="K47" s="414"/>
    </row>
    <row r="48" spans="1:11" x14ac:dyDescent="0.2">
      <c r="A48" s="45" t="s">
        <v>209</v>
      </c>
      <c r="B48" s="112" t="s">
        <v>196</v>
      </c>
      <c r="C48" s="102"/>
      <c r="D48" s="102"/>
      <c r="E48" s="102"/>
      <c r="F48" s="102"/>
      <c r="G48" s="102"/>
      <c r="H48" s="102"/>
      <c r="I48" s="102"/>
      <c r="J48" s="104"/>
      <c r="K48" s="103">
        <f t="shared" ref="K48:K58" si="6">SUM(C48:J48)</f>
        <v>0</v>
      </c>
    </row>
    <row r="49" spans="1:11" x14ac:dyDescent="0.2">
      <c r="A49" s="45" t="s">
        <v>210</v>
      </c>
      <c r="B49" s="112" t="s">
        <v>197</v>
      </c>
      <c r="C49" s="102"/>
      <c r="D49" s="102"/>
      <c r="E49" s="102"/>
      <c r="F49" s="102"/>
      <c r="G49" s="102"/>
      <c r="H49" s="102"/>
      <c r="I49" s="102"/>
      <c r="J49" s="104"/>
      <c r="K49" s="103">
        <f t="shared" si="6"/>
        <v>0</v>
      </c>
    </row>
    <row r="50" spans="1:11" x14ac:dyDescent="0.2">
      <c r="A50" s="45" t="s">
        <v>211</v>
      </c>
      <c r="B50" s="112" t="s">
        <v>198</v>
      </c>
      <c r="C50" s="102"/>
      <c r="D50" s="102"/>
      <c r="E50" s="102"/>
      <c r="F50" s="102"/>
      <c r="G50" s="102"/>
      <c r="H50" s="102"/>
      <c r="I50" s="102"/>
      <c r="J50" s="104"/>
      <c r="K50" s="103">
        <f t="shared" si="6"/>
        <v>0</v>
      </c>
    </row>
    <row r="51" spans="1:11" x14ac:dyDescent="0.2">
      <c r="A51" s="45" t="s">
        <v>212</v>
      </c>
      <c r="B51" s="112" t="s">
        <v>199</v>
      </c>
      <c r="C51" s="102"/>
      <c r="D51" s="102"/>
      <c r="E51" s="102"/>
      <c r="F51" s="102"/>
      <c r="G51" s="102"/>
      <c r="H51" s="102"/>
      <c r="I51" s="102"/>
      <c r="J51" s="104"/>
      <c r="K51" s="103">
        <f t="shared" si="6"/>
        <v>0</v>
      </c>
    </row>
    <row r="52" spans="1:11" x14ac:dyDescent="0.2">
      <c r="A52" s="45" t="s">
        <v>213</v>
      </c>
      <c r="B52" s="112" t="s">
        <v>200</v>
      </c>
      <c r="C52" s="102"/>
      <c r="D52" s="102"/>
      <c r="E52" s="102"/>
      <c r="F52" s="102"/>
      <c r="G52" s="102"/>
      <c r="H52" s="102"/>
      <c r="I52" s="102"/>
      <c r="J52" s="104"/>
      <c r="K52" s="103">
        <f t="shared" si="6"/>
        <v>0</v>
      </c>
    </row>
    <row r="53" spans="1:11" x14ac:dyDescent="0.2">
      <c r="A53" s="45" t="s">
        <v>214</v>
      </c>
      <c r="B53" s="112" t="s">
        <v>201</v>
      </c>
      <c r="C53" s="102"/>
      <c r="D53" s="102"/>
      <c r="E53" s="102"/>
      <c r="F53" s="102"/>
      <c r="G53" s="102"/>
      <c r="H53" s="102"/>
      <c r="I53" s="102">
        <v>2</v>
      </c>
      <c r="J53" s="104">
        <v>1</v>
      </c>
      <c r="K53" s="103">
        <f t="shared" si="6"/>
        <v>3</v>
      </c>
    </row>
    <row r="54" spans="1:11" x14ac:dyDescent="0.2">
      <c r="A54" s="45" t="s">
        <v>208</v>
      </c>
      <c r="B54" s="112" t="s">
        <v>202</v>
      </c>
      <c r="C54" s="102"/>
      <c r="D54" s="102"/>
      <c r="E54" s="102"/>
      <c r="F54" s="102"/>
      <c r="G54" s="102"/>
      <c r="H54" s="102"/>
      <c r="I54" s="102"/>
      <c r="J54" s="104"/>
      <c r="K54" s="103">
        <f t="shared" si="6"/>
        <v>0</v>
      </c>
    </row>
    <row r="55" spans="1:11" x14ac:dyDescent="0.2">
      <c r="A55" s="45" t="s">
        <v>215</v>
      </c>
      <c r="B55" s="112" t="s">
        <v>203</v>
      </c>
      <c r="C55" s="102"/>
      <c r="D55" s="102"/>
      <c r="E55" s="102"/>
      <c r="F55" s="102"/>
      <c r="G55" s="102"/>
      <c r="H55" s="102"/>
      <c r="I55" s="102"/>
      <c r="J55" s="104"/>
      <c r="K55" s="103">
        <f t="shared" si="6"/>
        <v>0</v>
      </c>
    </row>
    <row r="56" spans="1:11" x14ac:dyDescent="0.2">
      <c r="A56" s="45" t="s">
        <v>216</v>
      </c>
      <c r="B56" s="112" t="s">
        <v>204</v>
      </c>
      <c r="C56" s="102"/>
      <c r="D56" s="102"/>
      <c r="E56" s="102"/>
      <c r="F56" s="102"/>
      <c r="G56" s="102"/>
      <c r="H56" s="102"/>
      <c r="I56" s="102"/>
      <c r="J56" s="104"/>
      <c r="K56" s="103">
        <f t="shared" si="6"/>
        <v>0</v>
      </c>
    </row>
    <row r="57" spans="1:11" x14ac:dyDescent="0.2">
      <c r="A57" s="45" t="s">
        <v>217</v>
      </c>
      <c r="B57" s="112" t="s">
        <v>205</v>
      </c>
      <c r="C57" s="106"/>
      <c r="D57" s="106"/>
      <c r="E57" s="106"/>
      <c r="F57" s="106"/>
      <c r="G57" s="106"/>
      <c r="H57" s="106"/>
      <c r="I57" s="106"/>
      <c r="J57" s="107"/>
      <c r="K57" s="108">
        <f t="shared" si="6"/>
        <v>0</v>
      </c>
    </row>
    <row r="58" spans="1:11" x14ac:dyDescent="0.2">
      <c r="A58" s="45" t="s">
        <v>207</v>
      </c>
      <c r="B58" s="112" t="s">
        <v>206</v>
      </c>
      <c r="C58" s="106"/>
      <c r="D58" s="106"/>
      <c r="E58" s="106"/>
      <c r="F58" s="106"/>
      <c r="G58" s="106"/>
      <c r="H58" s="106"/>
      <c r="I58" s="106"/>
      <c r="J58" s="107"/>
      <c r="K58" s="103">
        <f t="shared" si="6"/>
        <v>0</v>
      </c>
    </row>
    <row r="59" spans="1:11" x14ac:dyDescent="0.2">
      <c r="A59" s="59" t="s">
        <v>82</v>
      </c>
      <c r="B59" s="181" t="s">
        <v>83</v>
      </c>
      <c r="C59" s="181">
        <f>SUM(C48:C58)</f>
        <v>0</v>
      </c>
      <c r="D59" s="181">
        <f t="shared" ref="D59:J59" si="7">SUM(D48:D58)</f>
        <v>0</v>
      </c>
      <c r="E59" s="181">
        <f t="shared" si="7"/>
        <v>0</v>
      </c>
      <c r="F59" s="181">
        <f t="shared" si="7"/>
        <v>0</v>
      </c>
      <c r="G59" s="181">
        <f t="shared" si="7"/>
        <v>0</v>
      </c>
      <c r="H59" s="181">
        <f t="shared" si="7"/>
        <v>0</v>
      </c>
      <c r="I59" s="181">
        <f t="shared" si="7"/>
        <v>2</v>
      </c>
      <c r="J59" s="181">
        <f t="shared" si="7"/>
        <v>1</v>
      </c>
      <c r="K59" s="114">
        <f>SUM(K48:K58)</f>
        <v>3</v>
      </c>
    </row>
    <row r="60" spans="1:11" ht="15" x14ac:dyDescent="0.25">
      <c r="A60" s="391" t="s">
        <v>256</v>
      </c>
      <c r="B60" s="392"/>
      <c r="C60" s="392"/>
      <c r="D60" s="392"/>
      <c r="E60" s="392"/>
      <c r="F60" s="392"/>
      <c r="G60" s="392"/>
      <c r="H60" s="392"/>
      <c r="I60" s="392"/>
      <c r="J60" s="392"/>
      <c r="K60" s="393"/>
    </row>
    <row r="61" spans="1:11" x14ac:dyDescent="0.2">
      <c r="A61" s="68" t="s">
        <v>195</v>
      </c>
      <c r="B61" s="111" t="s">
        <v>194</v>
      </c>
      <c r="C61" s="412"/>
      <c r="D61" s="413"/>
      <c r="E61" s="413"/>
      <c r="F61" s="413"/>
      <c r="G61" s="413"/>
      <c r="H61" s="413"/>
      <c r="I61" s="413"/>
      <c r="J61" s="413"/>
      <c r="K61" s="414"/>
    </row>
    <row r="62" spans="1:11" x14ac:dyDescent="0.2">
      <c r="A62" s="45" t="s">
        <v>209</v>
      </c>
      <c r="B62" s="112" t="s">
        <v>196</v>
      </c>
      <c r="C62" s="102"/>
      <c r="D62" s="102"/>
      <c r="E62" s="102"/>
      <c r="F62" s="102"/>
      <c r="G62" s="102"/>
      <c r="H62" s="102"/>
      <c r="I62" s="102"/>
      <c r="J62" s="102"/>
      <c r="K62" s="103"/>
    </row>
    <row r="63" spans="1:11" x14ac:dyDescent="0.2">
      <c r="A63" s="45" t="s">
        <v>210</v>
      </c>
      <c r="B63" s="112" t="s">
        <v>197</v>
      </c>
      <c r="C63" s="102"/>
      <c r="D63" s="102"/>
      <c r="E63" s="102"/>
      <c r="F63" s="102"/>
      <c r="G63" s="102"/>
      <c r="H63" s="102"/>
      <c r="I63" s="102"/>
      <c r="J63" s="102"/>
      <c r="K63" s="103"/>
    </row>
    <row r="64" spans="1:11" x14ac:dyDescent="0.2">
      <c r="A64" s="45" t="s">
        <v>211</v>
      </c>
      <c r="B64" s="112" t="s">
        <v>198</v>
      </c>
      <c r="C64" s="102"/>
      <c r="D64" s="102"/>
      <c r="E64" s="102"/>
      <c r="F64" s="102"/>
      <c r="G64" s="102">
        <f t="shared" ref="G64:K67" si="8">SUM(G8,G22,G36,G50)</f>
        <v>2</v>
      </c>
      <c r="H64" s="102"/>
      <c r="I64" s="102">
        <f t="shared" si="8"/>
        <v>1</v>
      </c>
      <c r="J64" s="102">
        <f t="shared" si="8"/>
        <v>1</v>
      </c>
      <c r="K64" s="103">
        <f t="shared" si="8"/>
        <v>4</v>
      </c>
    </row>
    <row r="65" spans="1:11" x14ac:dyDescent="0.2">
      <c r="A65" s="45" t="s">
        <v>212</v>
      </c>
      <c r="B65" s="112" t="s">
        <v>199</v>
      </c>
      <c r="C65" s="102"/>
      <c r="D65" s="102"/>
      <c r="E65" s="102"/>
      <c r="F65" s="102"/>
      <c r="G65" s="102"/>
      <c r="H65" s="102"/>
      <c r="I65" s="102">
        <f t="shared" si="8"/>
        <v>1</v>
      </c>
      <c r="J65" s="102">
        <f t="shared" si="8"/>
        <v>1</v>
      </c>
      <c r="K65" s="103">
        <f t="shared" si="8"/>
        <v>2</v>
      </c>
    </row>
    <row r="66" spans="1:11" x14ac:dyDescent="0.2">
      <c r="A66" s="45" t="s">
        <v>213</v>
      </c>
      <c r="B66" s="112" t="s">
        <v>200</v>
      </c>
      <c r="C66" s="102"/>
      <c r="D66" s="102"/>
      <c r="E66" s="102"/>
      <c r="F66" s="102"/>
      <c r="G66" s="102"/>
      <c r="H66" s="102"/>
      <c r="I66" s="102"/>
      <c r="J66" s="102"/>
      <c r="K66" s="103"/>
    </row>
    <row r="67" spans="1:11" x14ac:dyDescent="0.2">
      <c r="A67" s="45" t="s">
        <v>214</v>
      </c>
      <c r="B67" s="112" t="s">
        <v>201</v>
      </c>
      <c r="C67" s="102"/>
      <c r="D67" s="102"/>
      <c r="E67" s="102"/>
      <c r="F67" s="102"/>
      <c r="G67" s="102"/>
      <c r="H67" s="102"/>
      <c r="I67" s="102">
        <f t="shared" si="8"/>
        <v>2</v>
      </c>
      <c r="J67" s="102">
        <f t="shared" si="8"/>
        <v>1</v>
      </c>
      <c r="K67" s="103">
        <f t="shared" si="8"/>
        <v>3</v>
      </c>
    </row>
    <row r="68" spans="1:11" x14ac:dyDescent="0.2">
      <c r="A68" s="45" t="s">
        <v>208</v>
      </c>
      <c r="B68" s="112" t="s">
        <v>202</v>
      </c>
      <c r="C68" s="102"/>
      <c r="D68" s="102"/>
      <c r="E68" s="102"/>
      <c r="F68" s="102"/>
      <c r="G68" s="102"/>
      <c r="H68" s="102"/>
      <c r="I68" s="102"/>
      <c r="J68" s="102"/>
      <c r="K68" s="103"/>
    </row>
    <row r="69" spans="1:11" x14ac:dyDescent="0.2">
      <c r="A69" s="45" t="s">
        <v>215</v>
      </c>
      <c r="B69" s="112" t="s">
        <v>203</v>
      </c>
      <c r="C69" s="102"/>
      <c r="D69" s="102"/>
      <c r="E69" s="102"/>
      <c r="F69" s="102"/>
      <c r="G69" s="102"/>
      <c r="H69" s="102"/>
      <c r="I69" s="102"/>
      <c r="J69" s="102"/>
      <c r="K69" s="103"/>
    </row>
    <row r="70" spans="1:11" x14ac:dyDescent="0.2">
      <c r="A70" s="45" t="s">
        <v>216</v>
      </c>
      <c r="B70" s="112" t="s">
        <v>204</v>
      </c>
      <c r="C70" s="102"/>
      <c r="D70" s="102"/>
      <c r="E70" s="102"/>
      <c r="F70" s="102"/>
      <c r="G70" s="102"/>
      <c r="H70" s="102"/>
      <c r="I70" s="102"/>
      <c r="J70" s="102"/>
      <c r="K70" s="103"/>
    </row>
    <row r="71" spans="1:11" x14ac:dyDescent="0.2">
      <c r="A71" s="45" t="s">
        <v>217</v>
      </c>
      <c r="B71" s="112" t="s">
        <v>205</v>
      </c>
      <c r="C71" s="102"/>
      <c r="D71" s="102"/>
      <c r="E71" s="102"/>
      <c r="F71" s="102"/>
      <c r="G71" s="102"/>
      <c r="H71" s="102"/>
      <c r="I71" s="102"/>
      <c r="J71" s="102"/>
      <c r="K71" s="103"/>
    </row>
    <row r="72" spans="1:11" ht="13.5" thickBot="1" x14ac:dyDescent="0.25">
      <c r="A72" s="46" t="s">
        <v>207</v>
      </c>
      <c r="B72" s="182" t="s">
        <v>206</v>
      </c>
      <c r="C72" s="106"/>
      <c r="D72" s="106"/>
      <c r="E72" s="106"/>
      <c r="F72" s="106"/>
      <c r="G72" s="106"/>
      <c r="H72" s="106"/>
      <c r="I72" s="106"/>
      <c r="J72" s="106"/>
      <c r="K72" s="108"/>
    </row>
    <row r="73" spans="1:11" ht="13.5" thickBot="1" x14ac:dyDescent="0.25">
      <c r="A73" s="116" t="s">
        <v>84</v>
      </c>
      <c r="B73" s="117" t="s">
        <v>83</v>
      </c>
      <c r="C73" s="117">
        <f t="shared" ref="C73:K73" si="9">SUM(C17,C31,C45,C59)</f>
        <v>0</v>
      </c>
      <c r="D73" s="117">
        <f t="shared" si="9"/>
        <v>0</v>
      </c>
      <c r="E73" s="117">
        <f t="shared" si="9"/>
        <v>0</v>
      </c>
      <c r="F73" s="117">
        <f t="shared" si="9"/>
        <v>0</v>
      </c>
      <c r="G73" s="117">
        <f t="shared" si="9"/>
        <v>2</v>
      </c>
      <c r="H73" s="117">
        <f t="shared" si="9"/>
        <v>0</v>
      </c>
      <c r="I73" s="117">
        <f t="shared" si="9"/>
        <v>4</v>
      </c>
      <c r="J73" s="117">
        <f t="shared" si="9"/>
        <v>3</v>
      </c>
      <c r="K73" s="118">
        <f t="shared" si="9"/>
        <v>9</v>
      </c>
    </row>
    <row r="75" spans="1:11" x14ac:dyDescent="0.2">
      <c r="A75" s="1"/>
    </row>
    <row r="76" spans="1:11" x14ac:dyDescent="0.2">
      <c r="A76" s="2" t="s">
        <v>5</v>
      </c>
    </row>
    <row r="77" spans="1:11" x14ac:dyDescent="0.2">
      <c r="A77" s="2" t="s">
        <v>322</v>
      </c>
    </row>
  </sheetData>
  <sheetProtection password="CC5B" sheet="1" objects="1" scenarios="1"/>
  <mergeCells count="17">
    <mergeCell ref="A32:K32"/>
    <mergeCell ref="C5:K5"/>
    <mergeCell ref="C19:K19"/>
    <mergeCell ref="A1:K1"/>
    <mergeCell ref="C2:D2"/>
    <mergeCell ref="E2:F2"/>
    <mergeCell ref="G2:H2"/>
    <mergeCell ref="I2:J2"/>
    <mergeCell ref="A18:K18"/>
    <mergeCell ref="A4:K4"/>
    <mergeCell ref="A2:A3"/>
    <mergeCell ref="B2:B3"/>
    <mergeCell ref="C47:K47"/>
    <mergeCell ref="C61:K61"/>
    <mergeCell ref="C33:K33"/>
    <mergeCell ref="A60:K60"/>
    <mergeCell ref="A46:K46"/>
  </mergeCells>
  <pageMargins left="0.70866141732283472" right="0.70866141732283472" top="0.35433070866141736" bottom="0.35433070866141736" header="0.31496062992125984" footer="0.31496062992125984"/>
  <pageSetup paperSize="9" scale="92" firstPageNumber="97" fitToWidth="2" fitToHeight="2" orientation="landscape" useFirstPageNumber="1" r:id="rId1"/>
  <headerFooter>
    <oddFooter>&amp;C&amp;P</oddFooter>
  </headerFooter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14"/>
  <sheetViews>
    <sheetView zoomScaleNormal="100" workbookViewId="0">
      <selection activeCell="A39" sqref="A39"/>
    </sheetView>
  </sheetViews>
  <sheetFormatPr defaultColWidth="9.140625" defaultRowHeight="12.75" x14ac:dyDescent="0.2"/>
  <cols>
    <col min="1" max="1" width="51.42578125" style="2" customWidth="1"/>
    <col min="2" max="2" width="51.42578125" style="3" customWidth="1"/>
    <col min="3" max="3" width="7" style="1" customWidth="1"/>
    <col min="4" max="4" width="36.85546875" style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25.5" customHeight="1" x14ac:dyDescent="0.2">
      <c r="A1" s="415" t="s">
        <v>142</v>
      </c>
      <c r="B1" s="404"/>
      <c r="D1" s="423" t="s">
        <v>158</v>
      </c>
      <c r="E1" s="424"/>
      <c r="F1" s="424"/>
      <c r="G1" s="424"/>
      <c r="H1" s="424"/>
      <c r="I1" s="425"/>
    </row>
    <row r="2" spans="1:9" ht="38.25" x14ac:dyDescent="0.2">
      <c r="A2" s="95" t="s">
        <v>280</v>
      </c>
      <c r="B2" s="119" t="s">
        <v>324</v>
      </c>
      <c r="D2" s="95" t="s">
        <v>280</v>
      </c>
      <c r="E2" s="89" t="s">
        <v>0</v>
      </c>
      <c r="F2" s="89" t="s">
        <v>2</v>
      </c>
      <c r="G2" s="89" t="s">
        <v>1</v>
      </c>
      <c r="H2" s="89" t="s">
        <v>3</v>
      </c>
      <c r="I2" s="58" t="s">
        <v>69</v>
      </c>
    </row>
    <row r="3" spans="1:9" ht="25.5" x14ac:dyDescent="0.2">
      <c r="A3" s="120" t="s">
        <v>12</v>
      </c>
      <c r="B3" s="121" t="s">
        <v>257</v>
      </c>
      <c r="D3" s="23" t="s">
        <v>85</v>
      </c>
      <c r="E3" s="82"/>
      <c r="F3" s="82"/>
      <c r="G3" s="89">
        <v>2</v>
      </c>
      <c r="H3" s="89"/>
      <c r="I3" s="58">
        <f>SUM(E3:H3)</f>
        <v>2</v>
      </c>
    </row>
    <row r="4" spans="1:9" ht="13.5" thickBot="1" x14ac:dyDescent="0.25">
      <c r="A4" s="122" t="s">
        <v>10</v>
      </c>
      <c r="B4" s="123" t="s">
        <v>258</v>
      </c>
      <c r="D4" s="33" t="s">
        <v>170</v>
      </c>
      <c r="E4" s="132"/>
      <c r="F4" s="132"/>
      <c r="G4" s="133">
        <v>8</v>
      </c>
      <c r="H4" s="133"/>
      <c r="I4" s="134">
        <f>SUM(E4:H4)</f>
        <v>8</v>
      </c>
    </row>
    <row r="5" spans="1:9" x14ac:dyDescent="0.2">
      <c r="A5" s="122" t="s">
        <v>11</v>
      </c>
      <c r="B5" s="123"/>
    </row>
    <row r="6" spans="1:9" x14ac:dyDescent="0.2">
      <c r="A6" s="124" t="s">
        <v>14</v>
      </c>
      <c r="B6" s="123" t="s">
        <v>259</v>
      </c>
    </row>
    <row r="7" spans="1:9" ht="25.5" x14ac:dyDescent="0.2">
      <c r="A7" s="122" t="s">
        <v>15</v>
      </c>
      <c r="B7" s="123" t="s">
        <v>260</v>
      </c>
    </row>
    <row r="8" spans="1:9" ht="15.75" thickBot="1" x14ac:dyDescent="0.25">
      <c r="A8" s="125" t="s">
        <v>71</v>
      </c>
      <c r="B8" s="126">
        <v>1</v>
      </c>
    </row>
    <row r="9" spans="1:9" ht="23.25" customHeight="1" x14ac:dyDescent="0.2">
      <c r="A9" s="127" t="s">
        <v>13</v>
      </c>
      <c r="B9" s="128" t="s">
        <v>261</v>
      </c>
    </row>
    <row r="10" spans="1:9" x14ac:dyDescent="0.2">
      <c r="A10" s="122" t="s">
        <v>10</v>
      </c>
      <c r="B10" s="123" t="s">
        <v>258</v>
      </c>
    </row>
    <row r="11" spans="1:9" x14ac:dyDescent="0.2">
      <c r="A11" s="122" t="s">
        <v>11</v>
      </c>
      <c r="B11" s="123"/>
    </row>
    <row r="12" spans="1:9" x14ac:dyDescent="0.2">
      <c r="A12" s="124" t="s">
        <v>14</v>
      </c>
      <c r="B12" s="123" t="s">
        <v>259</v>
      </c>
    </row>
    <row r="13" spans="1:9" ht="25.5" x14ac:dyDescent="0.2">
      <c r="A13" s="122" t="s">
        <v>15</v>
      </c>
      <c r="B13" s="123" t="s">
        <v>260</v>
      </c>
    </row>
    <row r="14" spans="1:9" ht="15.75" thickBot="1" x14ac:dyDescent="0.25">
      <c r="A14" s="129" t="s">
        <v>71</v>
      </c>
      <c r="B14" s="130">
        <v>7</v>
      </c>
    </row>
  </sheetData>
  <sheetProtection password="CC5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67" firstPageNumber="99" fitToHeight="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52"/>
  <sheetViews>
    <sheetView view="pageBreakPreview" zoomScale="90" zoomScaleNormal="100" zoomScaleSheetLayoutView="90" workbookViewId="0">
      <selection activeCell="F18" sqref="F18:F19"/>
    </sheetView>
  </sheetViews>
  <sheetFormatPr defaultColWidth="9.140625" defaultRowHeight="12.75" x14ac:dyDescent="0.2"/>
  <cols>
    <col min="1" max="1" width="35.42578125" style="2" customWidth="1"/>
    <col min="2" max="2" width="46.42578125" style="3" customWidth="1"/>
    <col min="3" max="3" width="4.42578125" style="1" customWidth="1"/>
    <col min="4" max="4" width="31.28515625" style="1" customWidth="1"/>
    <col min="5" max="5" width="5.85546875" style="1" customWidth="1"/>
    <col min="6" max="6" width="5.140625" style="1" customWidth="1"/>
    <col min="7" max="7" width="6.140625" style="1" customWidth="1"/>
    <col min="8" max="16384" width="9.140625" style="1"/>
  </cols>
  <sheetData>
    <row r="1" spans="1:9" ht="39.75" customHeight="1" x14ac:dyDescent="0.2">
      <c r="A1" s="426" t="s">
        <v>330</v>
      </c>
      <c r="B1" s="427"/>
      <c r="D1" s="428" t="s">
        <v>157</v>
      </c>
      <c r="E1" s="429"/>
      <c r="F1" s="429"/>
      <c r="G1" s="429"/>
      <c r="H1" s="429"/>
      <c r="I1" s="430"/>
    </row>
    <row r="2" spans="1:9" s="4" customFormat="1" ht="38.25" customHeight="1" x14ac:dyDescent="0.2">
      <c r="A2" s="95" t="s">
        <v>247</v>
      </c>
      <c r="B2" s="14" t="s">
        <v>325</v>
      </c>
      <c r="D2" s="95" t="s">
        <v>247</v>
      </c>
      <c r="E2" s="89" t="s">
        <v>377</v>
      </c>
      <c r="F2" s="89" t="s">
        <v>378</v>
      </c>
      <c r="G2" s="89" t="s">
        <v>379</v>
      </c>
      <c r="H2" s="89" t="s">
        <v>3</v>
      </c>
      <c r="I2" s="58" t="s">
        <v>69</v>
      </c>
    </row>
    <row r="3" spans="1:9" x14ac:dyDescent="0.2">
      <c r="A3" s="136" t="s">
        <v>16</v>
      </c>
      <c r="B3" s="121" t="s">
        <v>262</v>
      </c>
      <c r="C3" s="4"/>
      <c r="D3" s="23" t="s">
        <v>85</v>
      </c>
      <c r="E3" s="89"/>
      <c r="F3" s="89"/>
      <c r="G3" s="89"/>
      <c r="H3" s="152">
        <v>8</v>
      </c>
      <c r="I3" s="152">
        <v>8</v>
      </c>
    </row>
    <row r="4" spans="1:9" ht="26.25" thickBot="1" x14ac:dyDescent="0.25">
      <c r="A4" s="137" t="s">
        <v>220</v>
      </c>
      <c r="B4" s="141" t="s">
        <v>199</v>
      </c>
      <c r="C4" s="4"/>
      <c r="D4" s="387" t="s">
        <v>375</v>
      </c>
      <c r="E4" s="133"/>
      <c r="F4" s="133"/>
      <c r="G4" s="133"/>
      <c r="H4" s="133">
        <v>48</v>
      </c>
      <c r="I4" s="133">
        <v>48</v>
      </c>
    </row>
    <row r="5" spans="1:9" x14ac:dyDescent="0.2">
      <c r="A5" s="138" t="s">
        <v>329</v>
      </c>
      <c r="B5" s="142" t="s">
        <v>263</v>
      </c>
    </row>
    <row r="6" spans="1:9" ht="25.5" x14ac:dyDescent="0.2">
      <c r="A6" s="138" t="s">
        <v>15</v>
      </c>
      <c r="B6" s="142" t="s">
        <v>264</v>
      </c>
    </row>
    <row r="7" spans="1:9" ht="15.75" thickBot="1" x14ac:dyDescent="0.25">
      <c r="A7" s="139" t="s">
        <v>71</v>
      </c>
      <c r="B7" s="143">
        <v>6</v>
      </c>
    </row>
    <row r="8" spans="1:9" ht="25.5" x14ac:dyDescent="0.2">
      <c r="A8" s="140" t="s">
        <v>9</v>
      </c>
      <c r="B8" s="119" t="s">
        <v>325</v>
      </c>
    </row>
    <row r="9" spans="1:9" x14ac:dyDescent="0.2">
      <c r="A9" s="137" t="s">
        <v>17</v>
      </c>
      <c r="B9" s="144" t="s">
        <v>265</v>
      </c>
    </row>
    <row r="10" spans="1:9" x14ac:dyDescent="0.2">
      <c r="A10" s="137" t="s">
        <v>220</v>
      </c>
      <c r="B10" s="145" t="s">
        <v>199</v>
      </c>
    </row>
    <row r="11" spans="1:9" x14ac:dyDescent="0.2">
      <c r="A11" s="138" t="s">
        <v>329</v>
      </c>
      <c r="B11" s="142" t="s">
        <v>263</v>
      </c>
    </row>
    <row r="12" spans="1:9" ht="25.5" x14ac:dyDescent="0.2">
      <c r="A12" s="138" t="s">
        <v>15</v>
      </c>
      <c r="B12" s="142" t="s">
        <v>264</v>
      </c>
    </row>
    <row r="13" spans="1:9" ht="15.75" thickBot="1" x14ac:dyDescent="0.25">
      <c r="A13" s="139" t="s">
        <v>71</v>
      </c>
      <c r="B13" s="143">
        <v>5</v>
      </c>
    </row>
    <row r="14" spans="1:9" ht="25.5" x14ac:dyDescent="0.2">
      <c r="A14" s="140" t="s">
        <v>9</v>
      </c>
      <c r="B14" s="119" t="s">
        <v>326</v>
      </c>
    </row>
    <row r="15" spans="1:9" x14ac:dyDescent="0.2">
      <c r="A15" s="136" t="s">
        <v>266</v>
      </c>
      <c r="B15" s="121" t="s">
        <v>267</v>
      </c>
    </row>
    <row r="16" spans="1:9" x14ac:dyDescent="0.2">
      <c r="A16" s="137" t="s">
        <v>220</v>
      </c>
      <c r="B16" s="141" t="s">
        <v>201</v>
      </c>
    </row>
    <row r="17" spans="1:2" x14ac:dyDescent="0.2">
      <c r="A17" s="138" t="s">
        <v>329</v>
      </c>
      <c r="B17" s="142" t="s">
        <v>268</v>
      </c>
    </row>
    <row r="18" spans="1:2" ht="25.5" x14ac:dyDescent="0.2">
      <c r="A18" s="138" t="s">
        <v>15</v>
      </c>
      <c r="B18" s="142" t="s">
        <v>264</v>
      </c>
    </row>
    <row r="19" spans="1:2" ht="15.75" thickBot="1" x14ac:dyDescent="0.25">
      <c r="A19" s="139" t="s">
        <v>71</v>
      </c>
      <c r="B19" s="143">
        <v>11</v>
      </c>
    </row>
    <row r="20" spans="1:2" ht="25.5" x14ac:dyDescent="0.2">
      <c r="A20" s="140" t="s">
        <v>9</v>
      </c>
      <c r="B20" s="119" t="s">
        <v>326</v>
      </c>
    </row>
    <row r="21" spans="1:2" ht="25.5" x14ac:dyDescent="0.2">
      <c r="A21" s="137" t="s">
        <v>269</v>
      </c>
      <c r="B21" s="121" t="s">
        <v>270</v>
      </c>
    </row>
    <row r="22" spans="1:2" x14ac:dyDescent="0.2">
      <c r="A22" s="137" t="s">
        <v>220</v>
      </c>
      <c r="B22" s="141" t="s">
        <v>201</v>
      </c>
    </row>
    <row r="23" spans="1:2" x14ac:dyDescent="0.2">
      <c r="A23" s="138" t="s">
        <v>329</v>
      </c>
      <c r="B23" s="142" t="s">
        <v>268</v>
      </c>
    </row>
    <row r="24" spans="1:2" ht="25.5" x14ac:dyDescent="0.2">
      <c r="A24" s="138" t="s">
        <v>15</v>
      </c>
      <c r="B24" s="142" t="s">
        <v>264</v>
      </c>
    </row>
    <row r="25" spans="1:2" ht="15.75" thickBot="1" x14ac:dyDescent="0.25">
      <c r="A25" s="139" t="s">
        <v>71</v>
      </c>
      <c r="B25" s="143">
        <v>7</v>
      </c>
    </row>
    <row r="26" spans="1:2" ht="25.5" x14ac:dyDescent="0.2">
      <c r="A26" s="140" t="s">
        <v>9</v>
      </c>
      <c r="B26" s="119" t="s">
        <v>328</v>
      </c>
    </row>
    <row r="27" spans="1:2" x14ac:dyDescent="0.2">
      <c r="A27" s="136" t="s">
        <v>271</v>
      </c>
      <c r="B27" s="121" t="s">
        <v>272</v>
      </c>
    </row>
    <row r="28" spans="1:2" x14ac:dyDescent="0.2">
      <c r="A28" s="137" t="s">
        <v>220</v>
      </c>
      <c r="B28" s="141" t="s">
        <v>201</v>
      </c>
    </row>
    <row r="29" spans="1:2" ht="28.5" customHeight="1" x14ac:dyDescent="0.2">
      <c r="A29" s="138" t="s">
        <v>89</v>
      </c>
      <c r="B29" s="146" t="s">
        <v>376</v>
      </c>
    </row>
    <row r="30" spans="1:2" ht="25.5" x14ac:dyDescent="0.2">
      <c r="A30" s="138" t="s">
        <v>15</v>
      </c>
      <c r="B30" s="142" t="s">
        <v>264</v>
      </c>
    </row>
    <row r="31" spans="1:2" ht="15.75" thickBot="1" x14ac:dyDescent="0.25">
      <c r="A31" s="139" t="s">
        <v>71</v>
      </c>
      <c r="B31" s="143">
        <v>2</v>
      </c>
    </row>
    <row r="32" spans="1:2" ht="25.5" x14ac:dyDescent="0.2">
      <c r="A32" s="140" t="s">
        <v>9</v>
      </c>
      <c r="B32" s="119" t="s">
        <v>327</v>
      </c>
    </row>
    <row r="33" spans="1:2" x14ac:dyDescent="0.2">
      <c r="A33" s="137" t="s">
        <v>273</v>
      </c>
      <c r="B33" s="144" t="s">
        <v>274</v>
      </c>
    </row>
    <row r="34" spans="1:2" x14ac:dyDescent="0.2">
      <c r="A34" s="137" t="s">
        <v>220</v>
      </c>
      <c r="B34" s="145" t="s">
        <v>203</v>
      </c>
    </row>
    <row r="35" spans="1:2" x14ac:dyDescent="0.2">
      <c r="A35" s="138" t="s">
        <v>329</v>
      </c>
      <c r="B35" s="142" t="s">
        <v>268</v>
      </c>
    </row>
    <row r="36" spans="1:2" ht="25.5" x14ac:dyDescent="0.2">
      <c r="A36" s="138" t="s">
        <v>15</v>
      </c>
      <c r="B36" s="142" t="s">
        <v>264</v>
      </c>
    </row>
    <row r="37" spans="1:2" ht="15.75" thickBot="1" x14ac:dyDescent="0.25">
      <c r="A37" s="139" t="s">
        <v>71</v>
      </c>
      <c r="B37" s="143">
        <v>13</v>
      </c>
    </row>
    <row r="38" spans="1:2" ht="25.5" x14ac:dyDescent="0.2">
      <c r="A38" s="140" t="s">
        <v>9</v>
      </c>
      <c r="B38" s="119" t="s">
        <v>328</v>
      </c>
    </row>
    <row r="39" spans="1:2" x14ac:dyDescent="0.2">
      <c r="A39" s="136" t="s">
        <v>275</v>
      </c>
      <c r="B39" s="121" t="s">
        <v>276</v>
      </c>
    </row>
    <row r="40" spans="1:2" x14ac:dyDescent="0.2">
      <c r="A40" s="137" t="s">
        <v>220</v>
      </c>
      <c r="B40" s="141" t="s">
        <v>201</v>
      </c>
    </row>
    <row r="41" spans="1:2" ht="38.25" x14ac:dyDescent="0.2">
      <c r="A41" s="138" t="s">
        <v>329</v>
      </c>
      <c r="B41" s="146" t="s">
        <v>277</v>
      </c>
    </row>
    <row r="42" spans="1:2" ht="25.5" x14ac:dyDescent="0.2">
      <c r="A42" s="138" t="s">
        <v>15</v>
      </c>
      <c r="B42" s="142" t="s">
        <v>264</v>
      </c>
    </row>
    <row r="43" spans="1:2" ht="15.75" thickBot="1" x14ac:dyDescent="0.25">
      <c r="A43" s="139" t="s">
        <v>71</v>
      </c>
      <c r="B43" s="143">
        <v>4</v>
      </c>
    </row>
    <row r="44" spans="1:2" ht="25.5" x14ac:dyDescent="0.2">
      <c r="A44" s="140" t="s">
        <v>9</v>
      </c>
      <c r="B44" s="119" t="s">
        <v>328</v>
      </c>
    </row>
    <row r="45" spans="1:2" x14ac:dyDescent="0.2">
      <c r="A45" s="137" t="s">
        <v>278</v>
      </c>
      <c r="B45" s="121" t="s">
        <v>279</v>
      </c>
    </row>
    <row r="46" spans="1:2" x14ac:dyDescent="0.2">
      <c r="A46" s="137" t="s">
        <v>220</v>
      </c>
      <c r="B46" s="141" t="s">
        <v>201</v>
      </c>
    </row>
    <row r="47" spans="1:2" ht="38.25" x14ac:dyDescent="0.2">
      <c r="A47" s="138" t="s">
        <v>329</v>
      </c>
      <c r="B47" s="146" t="s">
        <v>277</v>
      </c>
    </row>
    <row r="48" spans="1:2" ht="25.5" x14ac:dyDescent="0.2">
      <c r="A48" s="45" t="s">
        <v>15</v>
      </c>
      <c r="B48" s="142" t="s">
        <v>264</v>
      </c>
    </row>
    <row r="49" spans="1:2" ht="15.75" thickBot="1" x14ac:dyDescent="0.25">
      <c r="A49" s="35" t="s">
        <v>71</v>
      </c>
      <c r="B49" s="143">
        <v>0</v>
      </c>
    </row>
    <row r="50" spans="1:2" ht="15" x14ac:dyDescent="0.25">
      <c r="A50" s="36"/>
      <c r="B50" s="27"/>
    </row>
    <row r="51" spans="1:2" x14ac:dyDescent="0.2">
      <c r="A51" s="431"/>
      <c r="B51" s="431"/>
    </row>
    <row r="52" spans="1:2" x14ac:dyDescent="0.2">
      <c r="A52" s="431"/>
      <c r="B52" s="431"/>
    </row>
  </sheetData>
  <sheetProtection password="CC5B" sheet="1" objects="1" scenarios="1"/>
  <mergeCells count="3">
    <mergeCell ref="A1:B1"/>
    <mergeCell ref="D1:I1"/>
    <mergeCell ref="A51:B52"/>
  </mergeCells>
  <pageMargins left="0.19685039370078741" right="0.11811023622047245" top="0.74803149606299213" bottom="0.74803149606299213" header="0.31496062992125984" footer="0.31496062992125984"/>
  <pageSetup paperSize="9" scale="64" firstPageNumber="100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12"/>
  <sheetViews>
    <sheetView zoomScaleNormal="100" workbookViewId="0">
      <selection activeCell="E15" sqref="E15"/>
    </sheetView>
  </sheetViews>
  <sheetFormatPr defaultColWidth="9.140625" defaultRowHeight="12.75" x14ac:dyDescent="0.2"/>
  <cols>
    <col min="1" max="1" width="38.5703125" style="2" customWidth="1"/>
    <col min="2" max="2" width="51.28515625" style="3" customWidth="1"/>
    <col min="3" max="3" width="9.140625" style="1" customWidth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4.5" customHeight="1" x14ac:dyDescent="0.2">
      <c r="A1" s="426" t="s">
        <v>190</v>
      </c>
      <c r="B1" s="427"/>
      <c r="D1" s="423" t="s">
        <v>156</v>
      </c>
      <c r="E1" s="424"/>
      <c r="F1" s="424"/>
      <c r="G1" s="424"/>
      <c r="H1" s="424"/>
      <c r="I1" s="425"/>
    </row>
    <row r="2" spans="1:9" s="4" customFormat="1" ht="38.25" customHeight="1" x14ac:dyDescent="0.2">
      <c r="A2" s="95" t="s">
        <v>247</v>
      </c>
      <c r="B2" s="14"/>
      <c r="D2" s="95" t="s">
        <v>247</v>
      </c>
      <c r="E2" s="30" t="s">
        <v>0</v>
      </c>
      <c r="F2" s="30" t="s">
        <v>2</v>
      </c>
      <c r="G2" s="30" t="s">
        <v>1</v>
      </c>
      <c r="H2" s="30" t="s">
        <v>3</v>
      </c>
      <c r="I2" s="58" t="s">
        <v>69</v>
      </c>
    </row>
    <row r="3" spans="1:9" s="4" customFormat="1" x14ac:dyDescent="0.2">
      <c r="A3" s="12" t="s">
        <v>16</v>
      </c>
      <c r="B3" s="24"/>
      <c r="D3" s="23" t="s">
        <v>85</v>
      </c>
      <c r="E3" s="6"/>
      <c r="F3" s="6"/>
      <c r="G3" s="6"/>
      <c r="H3" s="6"/>
      <c r="I3" s="90">
        <f>SUM(E3:H3)</f>
        <v>0</v>
      </c>
    </row>
    <row r="4" spans="1:9" s="4" customFormat="1" ht="13.5" thickBot="1" x14ac:dyDescent="0.25">
      <c r="A4" s="59" t="s">
        <v>219</v>
      </c>
      <c r="B4" s="24"/>
      <c r="D4" s="33" t="s">
        <v>170</v>
      </c>
      <c r="E4" s="31"/>
      <c r="F4" s="31"/>
      <c r="G4" s="31"/>
      <c r="H4" s="31"/>
      <c r="I4" s="151">
        <f>SUM(E4:H4)</f>
        <v>0</v>
      </c>
    </row>
    <row r="5" spans="1:9" x14ac:dyDescent="0.2">
      <c r="A5" s="45" t="s">
        <v>18</v>
      </c>
      <c r="B5" s="22"/>
    </row>
    <row r="6" spans="1:9" ht="25.5" x14ac:dyDescent="0.2">
      <c r="A6" s="45" t="s">
        <v>15</v>
      </c>
      <c r="B6" s="22"/>
    </row>
    <row r="7" spans="1:9" x14ac:dyDescent="0.2">
      <c r="A7" s="42" t="s">
        <v>71</v>
      </c>
      <c r="B7" s="22"/>
    </row>
    <row r="8" spans="1:9" x14ac:dyDescent="0.2">
      <c r="A8" s="59" t="s">
        <v>17</v>
      </c>
      <c r="B8" s="24"/>
    </row>
    <row r="9" spans="1:9" x14ac:dyDescent="0.2">
      <c r="A9" s="59" t="s">
        <v>219</v>
      </c>
      <c r="B9" s="24"/>
    </row>
    <row r="10" spans="1:9" x14ac:dyDescent="0.2">
      <c r="A10" s="45" t="s">
        <v>18</v>
      </c>
      <c r="B10" s="22"/>
    </row>
    <row r="11" spans="1:9" ht="25.5" x14ac:dyDescent="0.2">
      <c r="A11" s="45" t="s">
        <v>15</v>
      </c>
      <c r="B11" s="22"/>
    </row>
    <row r="12" spans="1:9" ht="13.5" thickBot="1" x14ac:dyDescent="0.25">
      <c r="A12" s="15" t="s">
        <v>71</v>
      </c>
      <c r="B12" s="60"/>
    </row>
  </sheetData>
  <sheetProtection password="CC5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71" firstPageNumber="101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8"/>
  <sheetViews>
    <sheetView zoomScaleNormal="100" workbookViewId="0">
      <selection activeCell="C35" sqref="C35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401" t="s">
        <v>281</v>
      </c>
      <c r="B1" s="402"/>
      <c r="C1" s="402"/>
      <c r="D1" s="402"/>
      <c r="E1" s="402"/>
      <c r="F1" s="402"/>
      <c r="G1" s="402"/>
      <c r="H1" s="402"/>
      <c r="I1" s="402"/>
      <c r="J1" s="404"/>
    </row>
    <row r="2" spans="1:10" s="4" customFormat="1" ht="27" customHeight="1" x14ac:dyDescent="0.2">
      <c r="A2" s="408" t="s">
        <v>247</v>
      </c>
      <c r="B2" s="437"/>
      <c r="C2" s="416" t="s">
        <v>46</v>
      </c>
      <c r="D2" s="416"/>
      <c r="E2" s="416"/>
      <c r="F2" s="416" t="s">
        <v>47</v>
      </c>
      <c r="G2" s="416"/>
      <c r="H2" s="416"/>
      <c r="I2" s="421" t="s">
        <v>48</v>
      </c>
      <c r="J2" s="434" t="s">
        <v>4</v>
      </c>
    </row>
    <row r="3" spans="1:10" s="4" customFormat="1" ht="25.5" x14ac:dyDescent="0.2">
      <c r="A3" s="436"/>
      <c r="B3" s="438"/>
      <c r="C3" s="89" t="s">
        <v>50</v>
      </c>
      <c r="D3" s="89" t="s">
        <v>105</v>
      </c>
      <c r="E3" s="89" t="s">
        <v>106</v>
      </c>
      <c r="F3" s="89" t="s">
        <v>50</v>
      </c>
      <c r="G3" s="89" t="s">
        <v>105</v>
      </c>
      <c r="H3" s="89" t="s">
        <v>106</v>
      </c>
      <c r="I3" s="433"/>
      <c r="J3" s="435"/>
    </row>
    <row r="4" spans="1:10" s="2" customFormat="1" x14ac:dyDescent="0.2">
      <c r="A4" s="68" t="s">
        <v>195</v>
      </c>
      <c r="B4" s="69" t="s">
        <v>194</v>
      </c>
      <c r="C4" s="432"/>
      <c r="D4" s="432"/>
      <c r="E4" s="432"/>
      <c r="F4" s="432"/>
      <c r="G4" s="432"/>
      <c r="H4" s="432"/>
      <c r="I4" s="432"/>
      <c r="J4" s="9"/>
    </row>
    <row r="5" spans="1:10" x14ac:dyDescent="0.2">
      <c r="A5" s="45" t="s">
        <v>209</v>
      </c>
      <c r="B5" s="110" t="s">
        <v>196</v>
      </c>
      <c r="C5" s="43"/>
      <c r="D5" s="43"/>
      <c r="E5" s="43"/>
      <c r="F5" s="43"/>
      <c r="G5" s="43"/>
      <c r="H5" s="43"/>
      <c r="I5" s="43">
        <v>0</v>
      </c>
      <c r="J5" s="87">
        <f>SUM(C5:I5)</f>
        <v>0</v>
      </c>
    </row>
    <row r="6" spans="1:10" x14ac:dyDescent="0.2">
      <c r="A6" s="45" t="s">
        <v>210</v>
      </c>
      <c r="B6" s="110" t="s">
        <v>197</v>
      </c>
      <c r="C6" s="43">
        <v>0</v>
      </c>
      <c r="D6" s="43">
        <v>4</v>
      </c>
      <c r="E6" s="43">
        <v>14</v>
      </c>
      <c r="F6" s="43">
        <v>0</v>
      </c>
      <c r="G6" s="43">
        <v>1</v>
      </c>
      <c r="H6" s="43">
        <v>0</v>
      </c>
      <c r="I6" s="43">
        <v>0</v>
      </c>
      <c r="J6" s="87">
        <f t="shared" ref="J6:J15" si="0">SUM(C6:I6)</f>
        <v>19</v>
      </c>
    </row>
    <row r="7" spans="1:10" x14ac:dyDescent="0.2">
      <c r="A7" s="45" t="s">
        <v>211</v>
      </c>
      <c r="B7" s="110" t="s">
        <v>198</v>
      </c>
      <c r="C7" s="43"/>
      <c r="D7" s="43"/>
      <c r="E7" s="43"/>
      <c r="F7" s="43"/>
      <c r="G7" s="43"/>
      <c r="H7" s="43"/>
      <c r="I7" s="43">
        <v>39</v>
      </c>
      <c r="J7" s="87">
        <f t="shared" si="0"/>
        <v>39</v>
      </c>
    </row>
    <row r="8" spans="1:10" x14ac:dyDescent="0.2">
      <c r="A8" s="45" t="s">
        <v>212</v>
      </c>
      <c r="B8" s="110" t="s">
        <v>199</v>
      </c>
      <c r="C8" s="43"/>
      <c r="D8" s="43">
        <v>1</v>
      </c>
      <c r="E8" s="43">
        <v>2</v>
      </c>
      <c r="F8" s="43"/>
      <c r="G8" s="43"/>
      <c r="H8" s="43"/>
      <c r="I8" s="43">
        <v>15</v>
      </c>
      <c r="J8" s="87">
        <f t="shared" si="0"/>
        <v>18</v>
      </c>
    </row>
    <row r="9" spans="1:10" x14ac:dyDescent="0.2">
      <c r="A9" s="45" t="s">
        <v>213</v>
      </c>
      <c r="B9" s="110" t="s">
        <v>200</v>
      </c>
      <c r="C9" s="43"/>
      <c r="D9" s="43"/>
      <c r="E9" s="43"/>
      <c r="F9" s="43"/>
      <c r="G9" s="43"/>
      <c r="H9" s="43"/>
      <c r="I9" s="43">
        <v>0</v>
      </c>
      <c r="J9" s="87">
        <f t="shared" si="0"/>
        <v>0</v>
      </c>
    </row>
    <row r="10" spans="1:10" x14ac:dyDescent="0.2">
      <c r="A10" s="45" t="s">
        <v>214</v>
      </c>
      <c r="B10" s="110" t="s">
        <v>201</v>
      </c>
      <c r="C10" s="43"/>
      <c r="D10" s="43"/>
      <c r="E10" s="43"/>
      <c r="F10" s="43"/>
      <c r="G10" s="43"/>
      <c r="H10" s="43"/>
      <c r="I10" s="43">
        <v>11</v>
      </c>
      <c r="J10" s="87">
        <f t="shared" si="0"/>
        <v>11</v>
      </c>
    </row>
    <row r="11" spans="1:10" x14ac:dyDescent="0.2">
      <c r="A11" s="45" t="s">
        <v>208</v>
      </c>
      <c r="B11" s="110" t="s">
        <v>202</v>
      </c>
      <c r="C11" s="43"/>
      <c r="D11" s="43"/>
      <c r="E11" s="43"/>
      <c r="F11" s="43"/>
      <c r="G11" s="43"/>
      <c r="H11" s="43"/>
      <c r="I11" s="43">
        <v>11</v>
      </c>
      <c r="J11" s="87">
        <f t="shared" si="0"/>
        <v>11</v>
      </c>
    </row>
    <row r="12" spans="1:10" x14ac:dyDescent="0.2">
      <c r="A12" s="45" t="s">
        <v>215</v>
      </c>
      <c r="B12" s="110" t="s">
        <v>203</v>
      </c>
      <c r="C12" s="43"/>
      <c r="D12" s="43"/>
      <c r="E12" s="43"/>
      <c r="F12" s="43"/>
      <c r="G12" s="43"/>
      <c r="H12" s="43"/>
      <c r="I12" s="43">
        <v>0</v>
      </c>
      <c r="J12" s="87">
        <f t="shared" si="0"/>
        <v>0</v>
      </c>
    </row>
    <row r="13" spans="1:10" x14ac:dyDescent="0.2">
      <c r="A13" s="45" t="s">
        <v>216</v>
      </c>
      <c r="B13" s="110" t="s">
        <v>204</v>
      </c>
      <c r="C13" s="43"/>
      <c r="D13" s="43"/>
      <c r="E13" s="43"/>
      <c r="F13" s="43"/>
      <c r="G13" s="43"/>
      <c r="H13" s="43"/>
      <c r="I13" s="43">
        <v>0</v>
      </c>
      <c r="J13" s="87">
        <f t="shared" si="0"/>
        <v>0</v>
      </c>
    </row>
    <row r="14" spans="1:10" x14ac:dyDescent="0.2">
      <c r="A14" s="45" t="s">
        <v>217</v>
      </c>
      <c r="B14" s="110" t="s">
        <v>205</v>
      </c>
      <c r="C14" s="43">
        <v>2</v>
      </c>
      <c r="D14" s="43">
        <v>1</v>
      </c>
      <c r="E14" s="43">
        <v>2</v>
      </c>
      <c r="F14" s="43">
        <v>1</v>
      </c>
      <c r="G14" s="43"/>
      <c r="H14" s="43"/>
      <c r="I14" s="43">
        <v>21</v>
      </c>
      <c r="J14" s="87">
        <f t="shared" si="0"/>
        <v>27</v>
      </c>
    </row>
    <row r="15" spans="1:10" x14ac:dyDescent="0.2">
      <c r="A15" s="45" t="s">
        <v>207</v>
      </c>
      <c r="B15" s="110" t="s">
        <v>206</v>
      </c>
      <c r="C15" s="149"/>
      <c r="D15" s="149"/>
      <c r="E15" s="149"/>
      <c r="F15" s="149"/>
      <c r="G15" s="149"/>
      <c r="H15" s="149"/>
      <c r="I15" s="149">
        <v>0</v>
      </c>
      <c r="J15" s="87">
        <f t="shared" si="0"/>
        <v>0</v>
      </c>
    </row>
    <row r="16" spans="1:10" ht="13.5" thickBot="1" x14ac:dyDescent="0.25">
      <c r="A16" s="147" t="s">
        <v>4</v>
      </c>
      <c r="B16" s="148" t="s">
        <v>83</v>
      </c>
      <c r="C16" s="148">
        <f t="shared" ref="C16:H16" si="1">SUM(C5:C15)</f>
        <v>2</v>
      </c>
      <c r="D16" s="148">
        <f t="shared" si="1"/>
        <v>6</v>
      </c>
      <c r="E16" s="148">
        <f t="shared" si="1"/>
        <v>18</v>
      </c>
      <c r="F16" s="148">
        <f t="shared" si="1"/>
        <v>1</v>
      </c>
      <c r="G16" s="148">
        <f t="shared" si="1"/>
        <v>1</v>
      </c>
      <c r="H16" s="148">
        <f t="shared" si="1"/>
        <v>0</v>
      </c>
      <c r="I16" s="148">
        <f>SUM(I5:I15)</f>
        <v>97</v>
      </c>
      <c r="J16" s="150">
        <f>SUM(J5:J15)</f>
        <v>125</v>
      </c>
    </row>
    <row r="18" spans="2:2" x14ac:dyDescent="0.2">
      <c r="B18" s="1"/>
    </row>
  </sheetData>
  <sheetProtection password="CC5B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102" orientation="landscape" useFirstPageNumber="1" r:id="rId1"/>
  <headerFooter>
    <oddFooter>&amp;C&amp;P</oddFooter>
  </headerFooter>
  <ignoredErrors>
    <ignoredError sqref="B5:B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18"/>
  <sheetViews>
    <sheetView zoomScaleNormal="100" workbookViewId="0">
      <selection activeCell="G29" sqref="G29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415" t="s">
        <v>232</v>
      </c>
      <c r="B1" s="402"/>
      <c r="C1" s="402"/>
      <c r="D1" s="402"/>
      <c r="E1" s="402"/>
      <c r="F1" s="402"/>
      <c r="G1" s="402"/>
      <c r="H1" s="402"/>
      <c r="I1" s="402"/>
      <c r="J1" s="402"/>
      <c r="K1" s="404"/>
    </row>
    <row r="2" spans="1:11" s="4" customFormat="1" ht="38.25" customHeight="1" x14ac:dyDescent="0.2">
      <c r="A2" s="408" t="s">
        <v>247</v>
      </c>
      <c r="B2" s="421"/>
      <c r="C2" s="416" t="s">
        <v>46</v>
      </c>
      <c r="D2" s="416"/>
      <c r="E2" s="416"/>
      <c r="F2" s="416" t="s">
        <v>47</v>
      </c>
      <c r="G2" s="416"/>
      <c r="H2" s="416"/>
      <c r="I2" s="421" t="s">
        <v>48</v>
      </c>
      <c r="J2" s="441" t="s">
        <v>4</v>
      </c>
      <c r="K2" s="443" t="s">
        <v>49</v>
      </c>
    </row>
    <row r="3" spans="1:11" s="4" customFormat="1" ht="30.75" customHeight="1" x14ac:dyDescent="0.2">
      <c r="A3" s="436"/>
      <c r="B3" s="445"/>
      <c r="C3" s="89" t="s">
        <v>50</v>
      </c>
      <c r="D3" s="89" t="s">
        <v>105</v>
      </c>
      <c r="E3" s="89" t="s">
        <v>106</v>
      </c>
      <c r="F3" s="89" t="s">
        <v>50</v>
      </c>
      <c r="G3" s="89" t="s">
        <v>105</v>
      </c>
      <c r="H3" s="89" t="s">
        <v>106</v>
      </c>
      <c r="I3" s="433"/>
      <c r="J3" s="442"/>
      <c r="K3" s="444"/>
    </row>
    <row r="4" spans="1:11" s="2" customFormat="1" x14ac:dyDescent="0.2">
      <c r="A4" s="68" t="s">
        <v>195</v>
      </c>
      <c r="B4" s="111" t="s">
        <v>194</v>
      </c>
      <c r="C4" s="440"/>
      <c r="D4" s="440"/>
      <c r="E4" s="440"/>
      <c r="F4" s="440"/>
      <c r="G4" s="440"/>
      <c r="H4" s="440"/>
      <c r="I4" s="440"/>
      <c r="J4" s="153"/>
      <c r="K4" s="154"/>
    </row>
    <row r="5" spans="1:11" x14ac:dyDescent="0.2">
      <c r="A5" s="45" t="s">
        <v>209</v>
      </c>
      <c r="B5" s="112" t="s">
        <v>196</v>
      </c>
      <c r="C5" s="152"/>
      <c r="D5" s="152"/>
      <c r="E5" s="152"/>
      <c r="F5" s="152"/>
      <c r="G5" s="152"/>
      <c r="H5" s="152"/>
      <c r="I5" s="152"/>
      <c r="J5" s="155"/>
      <c r="K5" s="156"/>
    </row>
    <row r="6" spans="1:11" x14ac:dyDescent="0.2">
      <c r="A6" s="45" t="s">
        <v>210</v>
      </c>
      <c r="B6" s="112" t="s">
        <v>197</v>
      </c>
      <c r="C6" s="152"/>
      <c r="D6" s="152">
        <v>35</v>
      </c>
      <c r="E6" s="163">
        <v>1142</v>
      </c>
      <c r="F6" s="152"/>
      <c r="G6" s="152">
        <v>52</v>
      </c>
      <c r="H6" s="152"/>
      <c r="I6" s="152"/>
      <c r="J6" s="155">
        <v>1229</v>
      </c>
      <c r="K6" s="156">
        <v>179</v>
      </c>
    </row>
    <row r="7" spans="1:11" x14ac:dyDescent="0.2">
      <c r="A7" s="45" t="s">
        <v>211</v>
      </c>
      <c r="B7" s="112" t="s">
        <v>198</v>
      </c>
      <c r="C7" s="152"/>
      <c r="D7" s="152"/>
      <c r="E7" s="152"/>
      <c r="F7" s="152"/>
      <c r="G7" s="152"/>
      <c r="H7" s="152"/>
      <c r="I7" s="163">
        <v>1111</v>
      </c>
      <c r="J7" s="164">
        <v>1111</v>
      </c>
      <c r="K7" s="156"/>
    </row>
    <row r="8" spans="1:11" x14ac:dyDescent="0.2">
      <c r="A8" s="45" t="s">
        <v>212</v>
      </c>
      <c r="B8" s="112" t="s">
        <v>199</v>
      </c>
      <c r="C8" s="152"/>
      <c r="D8" s="152">
        <v>56</v>
      </c>
      <c r="E8" s="152">
        <v>4</v>
      </c>
      <c r="F8" s="152"/>
      <c r="G8" s="152"/>
      <c r="H8" s="152"/>
      <c r="I8" s="152">
        <v>160</v>
      </c>
      <c r="J8" s="155">
        <v>220</v>
      </c>
      <c r="K8" s="156"/>
    </row>
    <row r="9" spans="1:11" x14ac:dyDescent="0.2">
      <c r="A9" s="45" t="s">
        <v>213</v>
      </c>
      <c r="B9" s="112" t="s">
        <v>200</v>
      </c>
      <c r="C9" s="152"/>
      <c r="D9" s="152"/>
      <c r="E9" s="152"/>
      <c r="F9" s="152"/>
      <c r="G9" s="152"/>
      <c r="H9" s="152"/>
      <c r="I9" s="152"/>
      <c r="J9" s="155"/>
      <c r="K9" s="156"/>
    </row>
    <row r="10" spans="1:11" x14ac:dyDescent="0.2">
      <c r="A10" s="45" t="s">
        <v>214</v>
      </c>
      <c r="B10" s="112" t="s">
        <v>201</v>
      </c>
      <c r="C10" s="152"/>
      <c r="D10" s="152"/>
      <c r="E10" s="152"/>
      <c r="F10" s="152"/>
      <c r="G10" s="152"/>
      <c r="H10" s="152"/>
      <c r="I10" s="152">
        <v>702</v>
      </c>
      <c r="J10" s="155">
        <v>702</v>
      </c>
      <c r="K10" s="156"/>
    </row>
    <row r="11" spans="1:11" x14ac:dyDescent="0.2">
      <c r="A11" s="45" t="s">
        <v>208</v>
      </c>
      <c r="B11" s="112" t="s">
        <v>202</v>
      </c>
      <c r="C11" s="152"/>
      <c r="D11" s="152"/>
      <c r="E11" s="152"/>
      <c r="F11" s="152"/>
      <c r="G11" s="152"/>
      <c r="H11" s="152"/>
      <c r="I11" s="152">
        <v>109</v>
      </c>
      <c r="J11" s="155">
        <v>109</v>
      </c>
      <c r="K11" s="156"/>
    </row>
    <row r="12" spans="1:11" x14ac:dyDescent="0.2">
      <c r="A12" s="45" t="s">
        <v>215</v>
      </c>
      <c r="B12" s="112" t="s">
        <v>203</v>
      </c>
      <c r="C12" s="152"/>
      <c r="D12" s="152"/>
      <c r="E12" s="152"/>
      <c r="F12" s="152"/>
      <c r="G12" s="152"/>
      <c r="H12" s="152"/>
      <c r="I12" s="152"/>
      <c r="J12" s="155"/>
      <c r="K12" s="156"/>
    </row>
    <row r="13" spans="1:11" x14ac:dyDescent="0.2">
      <c r="A13" s="45" t="s">
        <v>216</v>
      </c>
      <c r="B13" s="112" t="s">
        <v>204</v>
      </c>
      <c r="C13" s="152"/>
      <c r="D13" s="152"/>
      <c r="E13" s="152"/>
      <c r="F13" s="152"/>
      <c r="G13" s="152"/>
      <c r="H13" s="152"/>
      <c r="I13" s="152"/>
      <c r="J13" s="155"/>
      <c r="K13" s="156"/>
    </row>
    <row r="14" spans="1:11" x14ac:dyDescent="0.2">
      <c r="A14" s="45" t="s">
        <v>217</v>
      </c>
      <c r="B14" s="112" t="s">
        <v>205</v>
      </c>
      <c r="C14" s="152">
        <v>51</v>
      </c>
      <c r="D14" s="152">
        <v>60</v>
      </c>
      <c r="E14" s="152">
        <v>35</v>
      </c>
      <c r="F14" s="152">
        <v>6</v>
      </c>
      <c r="G14" s="152"/>
      <c r="H14" s="152"/>
      <c r="I14" s="152">
        <v>402</v>
      </c>
      <c r="J14" s="155">
        <f>I14+152</f>
        <v>554</v>
      </c>
      <c r="K14" s="156">
        <v>13</v>
      </c>
    </row>
    <row r="15" spans="1:11" x14ac:dyDescent="0.2">
      <c r="A15" s="45" t="s">
        <v>207</v>
      </c>
      <c r="B15" s="112" t="s">
        <v>206</v>
      </c>
      <c r="C15" s="157"/>
      <c r="D15" s="157"/>
      <c r="E15" s="157"/>
      <c r="F15" s="157"/>
      <c r="G15" s="157"/>
      <c r="H15" s="157"/>
      <c r="I15" s="157"/>
      <c r="J15" s="158"/>
      <c r="K15" s="159"/>
    </row>
    <row r="16" spans="1:11" ht="13.5" thickBot="1" x14ac:dyDescent="0.25">
      <c r="A16" s="160" t="s">
        <v>4</v>
      </c>
      <c r="B16" s="161" t="s">
        <v>83</v>
      </c>
      <c r="C16" s="161">
        <v>51</v>
      </c>
      <c r="D16" s="161">
        <v>151</v>
      </c>
      <c r="E16" s="165">
        <v>1181</v>
      </c>
      <c r="F16" s="161">
        <v>6</v>
      </c>
      <c r="G16" s="161">
        <v>52</v>
      </c>
      <c r="H16" s="161"/>
      <c r="I16" s="161">
        <v>837</v>
      </c>
      <c r="J16" s="165">
        <v>3925</v>
      </c>
      <c r="K16" s="162">
        <v>192</v>
      </c>
    </row>
    <row r="18" spans="1:11" ht="30" customHeight="1" x14ac:dyDescent="0.2">
      <c r="A18" s="439"/>
      <c r="B18" s="439"/>
      <c r="C18" s="439"/>
      <c r="D18" s="439"/>
      <c r="E18" s="439"/>
      <c r="F18" s="439"/>
      <c r="G18" s="439"/>
      <c r="H18" s="439"/>
      <c r="I18" s="439"/>
      <c r="J18" s="439"/>
      <c r="K18" s="439"/>
    </row>
  </sheetData>
  <sheetProtection password="CC5B" sheet="1" objects="1" scenarios="1"/>
  <mergeCells count="10">
    <mergeCell ref="A18:K18"/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95" firstPageNumber="103" orientation="landscape" useFirstPageNumber="1" r:id="rId1"/>
  <headerFooter>
    <oddFooter>&amp;C&amp;P</oddFooter>
  </headerFooter>
  <ignoredErrors>
    <ignoredError sqref="B5:B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7" sqref="A27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2.5703125" style="1" customWidth="1"/>
    <col min="4" max="4" width="8.85546875" style="1" customWidth="1"/>
    <col min="5" max="5" width="7.42578125" style="1" bestFit="1" customWidth="1"/>
    <col min="6" max="6" width="7.42578125" style="1" customWidth="1"/>
    <col min="7" max="7" width="12.5703125" style="1" customWidth="1"/>
    <col min="8" max="8" width="9.28515625" style="1" customWidth="1"/>
    <col min="9" max="9" width="7.42578125" style="1" customWidth="1"/>
    <col min="10" max="16384" width="9.140625" style="1"/>
  </cols>
  <sheetData>
    <row r="1" spans="1:10" ht="25.5" customHeight="1" x14ac:dyDescent="0.2">
      <c r="A1" s="415" t="s">
        <v>244</v>
      </c>
      <c r="B1" s="402"/>
      <c r="C1" s="402"/>
      <c r="D1" s="402"/>
      <c r="E1" s="402"/>
      <c r="F1" s="402"/>
      <c r="G1" s="402"/>
      <c r="H1" s="402"/>
      <c r="I1" s="402"/>
      <c r="J1" s="404"/>
    </row>
    <row r="2" spans="1:10" s="4" customFormat="1" ht="15" customHeight="1" x14ac:dyDescent="0.2">
      <c r="A2" s="408" t="s">
        <v>247</v>
      </c>
      <c r="B2" s="421"/>
      <c r="C2" s="416" t="s">
        <v>242</v>
      </c>
      <c r="D2" s="416"/>
      <c r="E2" s="416"/>
      <c r="F2" s="434" t="s">
        <v>4</v>
      </c>
      <c r="G2" s="418" t="s">
        <v>245</v>
      </c>
      <c r="H2" s="416"/>
      <c r="I2" s="416"/>
      <c r="J2" s="434" t="s">
        <v>4</v>
      </c>
    </row>
    <row r="3" spans="1:10" s="4" customFormat="1" ht="45" customHeight="1" x14ac:dyDescent="0.2">
      <c r="A3" s="446"/>
      <c r="B3" s="445"/>
      <c r="C3" s="89" t="s">
        <v>243</v>
      </c>
      <c r="D3" s="89" t="s">
        <v>246</v>
      </c>
      <c r="E3" s="80" t="s">
        <v>48</v>
      </c>
      <c r="F3" s="435"/>
      <c r="G3" s="88" t="s">
        <v>243</v>
      </c>
      <c r="H3" s="89" t="s">
        <v>246</v>
      </c>
      <c r="I3" s="80" t="s">
        <v>48</v>
      </c>
      <c r="J3" s="447"/>
    </row>
    <row r="4" spans="1:10" s="2" customFormat="1" x14ac:dyDescent="0.2">
      <c r="A4" s="68" t="s">
        <v>195</v>
      </c>
      <c r="B4" s="111" t="s">
        <v>194</v>
      </c>
      <c r="C4" s="166"/>
      <c r="D4" s="166"/>
      <c r="E4" s="166"/>
      <c r="F4" s="167"/>
      <c r="G4" s="168"/>
      <c r="H4" s="166"/>
      <c r="I4" s="166"/>
      <c r="J4" s="167"/>
    </row>
    <row r="5" spans="1:10" x14ac:dyDescent="0.2">
      <c r="A5" s="45" t="s">
        <v>209</v>
      </c>
      <c r="B5" s="112" t="s">
        <v>196</v>
      </c>
      <c r="C5" s="152"/>
      <c r="D5" s="152"/>
      <c r="E5" s="152"/>
      <c r="F5" s="169">
        <f>SUM(C5:E5)</f>
        <v>0</v>
      </c>
      <c r="G5" s="170"/>
      <c r="H5" s="152"/>
      <c r="I5" s="152"/>
      <c r="J5" s="169">
        <v>0</v>
      </c>
    </row>
    <row r="6" spans="1:10" x14ac:dyDescent="0.2">
      <c r="A6" s="45" t="s">
        <v>210</v>
      </c>
      <c r="B6" s="112" t="s">
        <v>197</v>
      </c>
      <c r="C6" s="152"/>
      <c r="D6" s="152"/>
      <c r="E6" s="152"/>
      <c r="F6" s="169">
        <f t="shared" ref="F6:F16" si="0">SUM(C6:E6)</f>
        <v>0</v>
      </c>
      <c r="G6" s="170"/>
      <c r="H6" s="152"/>
      <c r="I6" s="152"/>
      <c r="J6" s="169">
        <v>0</v>
      </c>
    </row>
    <row r="7" spans="1:10" x14ac:dyDescent="0.2">
      <c r="A7" s="45" t="s">
        <v>211</v>
      </c>
      <c r="B7" s="112" t="s">
        <v>198</v>
      </c>
      <c r="C7" s="152"/>
      <c r="D7" s="152"/>
      <c r="E7" s="152"/>
      <c r="F7" s="169">
        <f t="shared" si="0"/>
        <v>0</v>
      </c>
      <c r="G7" s="170"/>
      <c r="H7" s="152"/>
      <c r="I7" s="152"/>
      <c r="J7" s="169">
        <v>0</v>
      </c>
    </row>
    <row r="8" spans="1:10" x14ac:dyDescent="0.2">
      <c r="A8" s="45" t="s">
        <v>212</v>
      </c>
      <c r="B8" s="112" t="s">
        <v>199</v>
      </c>
      <c r="C8" s="152"/>
      <c r="D8" s="152"/>
      <c r="E8" s="152"/>
      <c r="F8" s="169">
        <f t="shared" si="0"/>
        <v>0</v>
      </c>
      <c r="G8" s="170"/>
      <c r="H8" s="152"/>
      <c r="I8" s="152"/>
      <c r="J8" s="169">
        <v>0</v>
      </c>
    </row>
    <row r="9" spans="1:10" x14ac:dyDescent="0.2">
      <c r="A9" s="45" t="s">
        <v>213</v>
      </c>
      <c r="B9" s="112" t="s">
        <v>200</v>
      </c>
      <c r="C9" s="152"/>
      <c r="D9" s="152"/>
      <c r="E9" s="152"/>
      <c r="F9" s="169">
        <f t="shared" si="0"/>
        <v>0</v>
      </c>
      <c r="G9" s="170"/>
      <c r="H9" s="152"/>
      <c r="I9" s="152"/>
      <c r="J9" s="169">
        <v>0</v>
      </c>
    </row>
    <row r="10" spans="1:10" x14ac:dyDescent="0.2">
      <c r="A10" s="45" t="s">
        <v>214</v>
      </c>
      <c r="B10" s="112" t="s">
        <v>201</v>
      </c>
      <c r="C10" s="152"/>
      <c r="D10" s="152"/>
      <c r="E10" s="152"/>
      <c r="F10" s="169">
        <f t="shared" si="0"/>
        <v>0</v>
      </c>
      <c r="G10" s="170"/>
      <c r="H10" s="152"/>
      <c r="I10" s="152"/>
      <c r="J10" s="169">
        <v>0</v>
      </c>
    </row>
    <row r="11" spans="1:10" x14ac:dyDescent="0.2">
      <c r="A11" s="45" t="s">
        <v>208</v>
      </c>
      <c r="B11" s="112" t="s">
        <v>202</v>
      </c>
      <c r="C11" s="152"/>
      <c r="D11" s="152"/>
      <c r="E11" s="152"/>
      <c r="F11" s="169">
        <f t="shared" si="0"/>
        <v>0</v>
      </c>
      <c r="G11" s="170"/>
      <c r="H11" s="152"/>
      <c r="I11" s="152"/>
      <c r="J11" s="169">
        <v>0</v>
      </c>
    </row>
    <row r="12" spans="1:10" x14ac:dyDescent="0.2">
      <c r="A12" s="45" t="s">
        <v>215</v>
      </c>
      <c r="B12" s="112" t="s">
        <v>203</v>
      </c>
      <c r="C12" s="152"/>
      <c r="D12" s="152"/>
      <c r="E12" s="152"/>
      <c r="F12" s="169">
        <f t="shared" si="0"/>
        <v>0</v>
      </c>
      <c r="G12" s="170"/>
      <c r="H12" s="152"/>
      <c r="I12" s="152"/>
      <c r="J12" s="169">
        <v>0</v>
      </c>
    </row>
    <row r="13" spans="1:10" x14ac:dyDescent="0.2">
      <c r="A13" s="45" t="s">
        <v>216</v>
      </c>
      <c r="B13" s="112" t="s">
        <v>204</v>
      </c>
      <c r="C13" s="152"/>
      <c r="D13" s="152"/>
      <c r="E13" s="152"/>
      <c r="F13" s="169">
        <f t="shared" si="0"/>
        <v>0</v>
      </c>
      <c r="G13" s="170"/>
      <c r="H13" s="152"/>
      <c r="I13" s="152"/>
      <c r="J13" s="169">
        <v>0</v>
      </c>
    </row>
    <row r="14" spans="1:10" x14ac:dyDescent="0.2">
      <c r="A14" s="45" t="s">
        <v>217</v>
      </c>
      <c r="B14" s="112" t="s">
        <v>205</v>
      </c>
      <c r="C14" s="152"/>
      <c r="D14" s="152"/>
      <c r="E14" s="152"/>
      <c r="F14" s="169">
        <f t="shared" si="0"/>
        <v>0</v>
      </c>
      <c r="G14" s="170"/>
      <c r="H14" s="152"/>
      <c r="I14" s="152"/>
      <c r="J14" s="169">
        <v>0</v>
      </c>
    </row>
    <row r="15" spans="1:10" x14ac:dyDescent="0.2">
      <c r="A15" s="45" t="s">
        <v>207</v>
      </c>
      <c r="B15" s="112" t="s">
        <v>206</v>
      </c>
      <c r="C15" s="157"/>
      <c r="D15" s="157"/>
      <c r="E15" s="157"/>
      <c r="F15" s="171">
        <f t="shared" si="0"/>
        <v>0</v>
      </c>
      <c r="G15" s="172"/>
      <c r="H15" s="157"/>
      <c r="I15" s="157"/>
      <c r="J15" s="171">
        <v>0</v>
      </c>
    </row>
    <row r="16" spans="1:10" ht="13.5" thickBot="1" x14ac:dyDescent="0.25">
      <c r="A16" s="160" t="s">
        <v>4</v>
      </c>
      <c r="B16" s="161" t="s">
        <v>83</v>
      </c>
      <c r="C16" s="161">
        <f>SUM(C5:C15)</f>
        <v>0</v>
      </c>
      <c r="D16" s="161">
        <f t="shared" ref="D16:E16" si="1">SUM(D5:D15)</f>
        <v>0</v>
      </c>
      <c r="E16" s="161">
        <f t="shared" si="1"/>
        <v>0</v>
      </c>
      <c r="F16" s="162">
        <f t="shared" si="0"/>
        <v>0</v>
      </c>
      <c r="G16" s="173">
        <v>0</v>
      </c>
      <c r="H16" s="161">
        <v>0</v>
      </c>
      <c r="I16" s="161">
        <v>0</v>
      </c>
      <c r="J16" s="162">
        <v>0</v>
      </c>
    </row>
    <row r="18" spans="1:10" ht="30" customHeight="1" x14ac:dyDescent="0.2">
      <c r="A18" s="439"/>
      <c r="B18" s="439"/>
      <c r="C18" s="439"/>
      <c r="D18" s="439"/>
      <c r="E18" s="439"/>
      <c r="F18" s="439"/>
      <c r="G18" s="439"/>
      <c r="H18" s="439"/>
      <c r="I18" s="439"/>
      <c r="J18" s="439"/>
    </row>
  </sheetData>
  <sheetProtection password="CC5B" sheet="1" objects="1" scenarios="1"/>
  <mergeCells count="8">
    <mergeCell ref="A18:J18"/>
    <mergeCell ref="F2:F3"/>
    <mergeCell ref="A1:J1"/>
    <mergeCell ref="C2:E2"/>
    <mergeCell ref="G2:I2"/>
    <mergeCell ref="A2:A3"/>
    <mergeCell ref="B2:B3"/>
    <mergeCell ref="J2:J3"/>
  </mergeCells>
  <pageMargins left="0.70866141732283472" right="0.70866141732283472" top="0.74803149606299213" bottom="0.74803149606299213" header="0.31496062992125984" footer="0.31496062992125984"/>
  <pageSetup paperSize="9" firstPageNumber="104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31" zoomScaleNormal="100" workbookViewId="0">
      <selection activeCell="P31" sqref="P31"/>
    </sheetView>
  </sheetViews>
  <sheetFormatPr defaultColWidth="9.140625" defaultRowHeight="12.75" x14ac:dyDescent="0.2"/>
  <cols>
    <col min="1" max="1" width="47.85546875" style="2" customWidth="1"/>
    <col min="2" max="2" width="6.7109375" style="109" customWidth="1"/>
    <col min="3" max="3" width="8.28515625" style="109" customWidth="1"/>
    <col min="4" max="4" width="6.85546875" style="109" customWidth="1"/>
    <col min="5" max="5" width="8.5703125" style="109" customWidth="1"/>
    <col min="6" max="6" width="7.42578125" style="109" customWidth="1"/>
    <col min="7" max="7" width="8.7109375" style="109" customWidth="1"/>
    <col min="8" max="8" width="7" style="109" customWidth="1"/>
    <col min="9" max="11" width="9.140625" style="109"/>
    <col min="12" max="16384" width="9.140625" style="1"/>
  </cols>
  <sheetData>
    <row r="1" spans="1:11" ht="33.75" customHeight="1" x14ac:dyDescent="0.2">
      <c r="A1" s="449" t="s">
        <v>143</v>
      </c>
      <c r="B1" s="450"/>
      <c r="C1" s="450"/>
      <c r="D1" s="450"/>
      <c r="E1" s="450"/>
      <c r="F1" s="450"/>
      <c r="G1" s="450"/>
      <c r="H1" s="450"/>
      <c r="I1" s="450"/>
      <c r="J1" s="450"/>
      <c r="K1" s="427"/>
    </row>
    <row r="2" spans="1:11" s="4" customFormat="1" ht="38.25" customHeight="1" x14ac:dyDescent="0.2">
      <c r="A2" s="408" t="s">
        <v>247</v>
      </c>
      <c r="B2" s="421"/>
      <c r="C2" s="416" t="s">
        <v>0</v>
      </c>
      <c r="D2" s="416"/>
      <c r="E2" s="416" t="s">
        <v>2</v>
      </c>
      <c r="F2" s="416"/>
      <c r="G2" s="416" t="s">
        <v>1</v>
      </c>
      <c r="H2" s="416"/>
      <c r="I2" s="417" t="s">
        <v>3</v>
      </c>
      <c r="J2" s="418"/>
      <c r="K2" s="16" t="s">
        <v>4</v>
      </c>
    </row>
    <row r="3" spans="1:11" s="4" customFormat="1" ht="13.5" customHeight="1" thickBot="1" x14ac:dyDescent="0.25">
      <c r="A3" s="420"/>
      <c r="B3" s="422"/>
      <c r="C3" s="174" t="s">
        <v>7</v>
      </c>
      <c r="D3" s="174" t="s">
        <v>8</v>
      </c>
      <c r="E3" s="174" t="s">
        <v>7</v>
      </c>
      <c r="F3" s="174" t="s">
        <v>8</v>
      </c>
      <c r="G3" s="174" t="s">
        <v>7</v>
      </c>
      <c r="H3" s="174" t="s">
        <v>8</v>
      </c>
      <c r="I3" s="174" t="s">
        <v>7</v>
      </c>
      <c r="J3" s="174" t="s">
        <v>8</v>
      </c>
      <c r="K3" s="175"/>
    </row>
    <row r="4" spans="1:11" ht="15" x14ac:dyDescent="0.25">
      <c r="A4" s="394" t="s">
        <v>248</v>
      </c>
      <c r="B4" s="395"/>
      <c r="C4" s="395"/>
      <c r="D4" s="395"/>
      <c r="E4" s="395"/>
      <c r="F4" s="395"/>
      <c r="G4" s="395"/>
      <c r="H4" s="395"/>
      <c r="I4" s="395"/>
      <c r="J4" s="395"/>
      <c r="K4" s="419"/>
    </row>
    <row r="5" spans="1:11" x14ac:dyDescent="0.2">
      <c r="A5" s="68" t="s">
        <v>195</v>
      </c>
      <c r="B5" s="111" t="s">
        <v>194</v>
      </c>
      <c r="C5" s="412"/>
      <c r="D5" s="413"/>
      <c r="E5" s="413"/>
      <c r="F5" s="413"/>
      <c r="G5" s="413"/>
      <c r="H5" s="413"/>
      <c r="I5" s="413"/>
      <c r="J5" s="413"/>
      <c r="K5" s="414"/>
    </row>
    <row r="6" spans="1:11" x14ac:dyDescent="0.2">
      <c r="A6" s="45" t="s">
        <v>209</v>
      </c>
      <c r="B6" s="112" t="s">
        <v>196</v>
      </c>
      <c r="C6" s="152"/>
      <c r="D6" s="152"/>
      <c r="E6" s="152"/>
      <c r="F6" s="152"/>
      <c r="G6" s="152"/>
      <c r="H6" s="152"/>
      <c r="I6" s="152"/>
      <c r="J6" s="176"/>
      <c r="K6" s="169">
        <f>SUM(C6:J6)</f>
        <v>0</v>
      </c>
    </row>
    <row r="7" spans="1:11" x14ac:dyDescent="0.2">
      <c r="A7" s="45" t="s">
        <v>210</v>
      </c>
      <c r="B7" s="112" t="s">
        <v>197</v>
      </c>
      <c r="C7" s="152"/>
      <c r="D7" s="152"/>
      <c r="E7" s="152"/>
      <c r="F7" s="152"/>
      <c r="G7" s="152"/>
      <c r="H7" s="152"/>
      <c r="I7" s="152"/>
      <c r="J7" s="176"/>
      <c r="K7" s="169">
        <f t="shared" ref="K7:K19" si="0">SUM(C7:J7)</f>
        <v>0</v>
      </c>
    </row>
    <row r="8" spans="1:11" x14ac:dyDescent="0.2">
      <c r="A8" s="45" t="s">
        <v>211</v>
      </c>
      <c r="B8" s="112" t="s">
        <v>198</v>
      </c>
      <c r="C8" s="152"/>
      <c r="D8" s="152"/>
      <c r="E8" s="152"/>
      <c r="F8" s="152"/>
      <c r="G8" s="152"/>
      <c r="H8" s="152"/>
      <c r="I8" s="152"/>
      <c r="J8" s="176"/>
      <c r="K8" s="169">
        <f t="shared" si="0"/>
        <v>0</v>
      </c>
    </row>
    <row r="9" spans="1:11" x14ac:dyDescent="0.2">
      <c r="A9" s="45" t="s">
        <v>212</v>
      </c>
      <c r="B9" s="112" t="s">
        <v>199</v>
      </c>
      <c r="C9" s="152">
        <v>191</v>
      </c>
      <c r="D9" s="152">
        <v>75</v>
      </c>
      <c r="E9" s="152"/>
      <c r="F9" s="152"/>
      <c r="G9" s="152">
        <v>59</v>
      </c>
      <c r="H9" s="152"/>
      <c r="I9" s="152">
        <v>27</v>
      </c>
      <c r="J9" s="176">
        <v>12</v>
      </c>
      <c r="K9" s="169">
        <f t="shared" si="0"/>
        <v>364</v>
      </c>
    </row>
    <row r="10" spans="1:11" x14ac:dyDescent="0.2">
      <c r="A10" s="45" t="s">
        <v>213</v>
      </c>
      <c r="B10" s="112" t="s">
        <v>200</v>
      </c>
      <c r="C10" s="152">
        <v>234</v>
      </c>
      <c r="D10" s="152">
        <v>102</v>
      </c>
      <c r="E10" s="152"/>
      <c r="F10" s="152"/>
      <c r="G10" s="152">
        <v>72</v>
      </c>
      <c r="H10" s="152"/>
      <c r="I10" s="152"/>
      <c r="J10" s="176"/>
      <c r="K10" s="169">
        <f t="shared" si="0"/>
        <v>408</v>
      </c>
    </row>
    <row r="11" spans="1:11" x14ac:dyDescent="0.2">
      <c r="A11" s="45" t="s">
        <v>214</v>
      </c>
      <c r="B11" s="112" t="s">
        <v>201</v>
      </c>
      <c r="C11" s="152"/>
      <c r="D11" s="152"/>
      <c r="E11" s="152"/>
      <c r="F11" s="152"/>
      <c r="G11" s="152"/>
      <c r="H11" s="152"/>
      <c r="I11" s="152"/>
      <c r="J11" s="176"/>
      <c r="K11" s="169">
        <f t="shared" si="0"/>
        <v>0</v>
      </c>
    </row>
    <row r="12" spans="1:11" x14ac:dyDescent="0.2">
      <c r="A12" s="45" t="s">
        <v>208</v>
      </c>
      <c r="B12" s="112" t="s">
        <v>202</v>
      </c>
      <c r="C12" s="152"/>
      <c r="D12" s="152"/>
      <c r="E12" s="152"/>
      <c r="F12" s="152"/>
      <c r="G12" s="152"/>
      <c r="H12" s="152"/>
      <c r="I12" s="152"/>
      <c r="J12" s="176"/>
      <c r="K12" s="169">
        <f t="shared" si="0"/>
        <v>0</v>
      </c>
    </row>
    <row r="13" spans="1:11" x14ac:dyDescent="0.2">
      <c r="A13" s="45" t="s">
        <v>215</v>
      </c>
      <c r="B13" s="112" t="s">
        <v>203</v>
      </c>
      <c r="C13" s="152"/>
      <c r="D13" s="152"/>
      <c r="E13" s="152"/>
      <c r="F13" s="152"/>
      <c r="G13" s="152"/>
      <c r="H13" s="152"/>
      <c r="I13" s="152"/>
      <c r="J13" s="176"/>
      <c r="K13" s="169">
        <f t="shared" si="0"/>
        <v>0</v>
      </c>
    </row>
    <row r="14" spans="1:11" x14ac:dyDescent="0.2">
      <c r="A14" s="45" t="s">
        <v>216</v>
      </c>
      <c r="B14" s="112" t="s">
        <v>204</v>
      </c>
      <c r="C14" s="152"/>
      <c r="D14" s="152"/>
      <c r="E14" s="152"/>
      <c r="F14" s="152"/>
      <c r="G14" s="152"/>
      <c r="H14" s="152"/>
      <c r="I14" s="152"/>
      <c r="J14" s="176"/>
      <c r="K14" s="169">
        <f t="shared" si="0"/>
        <v>0</v>
      </c>
    </row>
    <row r="15" spans="1:11" x14ac:dyDescent="0.2">
      <c r="A15" s="45" t="s">
        <v>217</v>
      </c>
      <c r="B15" s="112" t="s">
        <v>205</v>
      </c>
      <c r="C15" s="152">
        <v>242</v>
      </c>
      <c r="D15" s="152">
        <v>195</v>
      </c>
      <c r="E15" s="152"/>
      <c r="F15" s="152"/>
      <c r="G15" s="152">
        <v>10</v>
      </c>
      <c r="H15" s="152"/>
      <c r="I15" s="152"/>
      <c r="J15" s="176"/>
      <c r="K15" s="169">
        <f t="shared" si="0"/>
        <v>447</v>
      </c>
    </row>
    <row r="16" spans="1:11" x14ac:dyDescent="0.2">
      <c r="A16" s="45" t="s">
        <v>207</v>
      </c>
      <c r="B16" s="112" t="s">
        <v>206</v>
      </c>
      <c r="C16" s="152"/>
      <c r="D16" s="152"/>
      <c r="E16" s="152"/>
      <c r="F16" s="152"/>
      <c r="G16" s="152"/>
      <c r="H16" s="152"/>
      <c r="I16" s="152"/>
      <c r="J16" s="176"/>
      <c r="K16" s="169">
        <f t="shared" si="0"/>
        <v>0</v>
      </c>
    </row>
    <row r="17" spans="1:11" x14ac:dyDescent="0.2">
      <c r="A17" s="59" t="s">
        <v>82</v>
      </c>
      <c r="B17" s="181" t="s">
        <v>83</v>
      </c>
      <c r="C17" s="183">
        <f>SUM(C6:C16)</f>
        <v>667</v>
      </c>
      <c r="D17" s="183">
        <f t="shared" ref="D17:J17" si="1">SUM(D6:D16)</f>
        <v>372</v>
      </c>
      <c r="E17" s="183"/>
      <c r="F17" s="183"/>
      <c r="G17" s="183">
        <f t="shared" si="1"/>
        <v>141</v>
      </c>
      <c r="H17" s="183"/>
      <c r="I17" s="183">
        <f t="shared" si="1"/>
        <v>27</v>
      </c>
      <c r="J17" s="183">
        <f t="shared" si="1"/>
        <v>12</v>
      </c>
      <c r="K17" s="184">
        <f>SUM(K6:K16)</f>
        <v>1219</v>
      </c>
    </row>
    <row r="18" spans="1:11" x14ac:dyDescent="0.2">
      <c r="A18" s="45" t="s">
        <v>282</v>
      </c>
      <c r="B18" s="102" t="s">
        <v>83</v>
      </c>
      <c r="C18" s="152">
        <v>461</v>
      </c>
      <c r="D18" s="152">
        <v>279</v>
      </c>
      <c r="E18" s="152"/>
      <c r="F18" s="152"/>
      <c r="G18" s="152">
        <v>107</v>
      </c>
      <c r="H18" s="152"/>
      <c r="I18" s="152">
        <v>13</v>
      </c>
      <c r="J18" s="152">
        <v>3</v>
      </c>
      <c r="K18" s="177">
        <f t="shared" si="0"/>
        <v>863</v>
      </c>
    </row>
    <row r="19" spans="1:11" x14ac:dyDescent="0.2">
      <c r="A19" s="45" t="s">
        <v>283</v>
      </c>
      <c r="B19" s="102" t="s">
        <v>83</v>
      </c>
      <c r="C19" s="152">
        <v>17</v>
      </c>
      <c r="D19" s="152">
        <v>7</v>
      </c>
      <c r="E19" s="152"/>
      <c r="F19" s="152"/>
      <c r="G19" s="152">
        <v>3</v>
      </c>
      <c r="H19" s="152"/>
      <c r="I19" s="152">
        <v>1</v>
      </c>
      <c r="J19" s="152">
        <v>5</v>
      </c>
      <c r="K19" s="177">
        <f t="shared" si="0"/>
        <v>33</v>
      </c>
    </row>
    <row r="20" spans="1:11" ht="15" x14ac:dyDescent="0.25">
      <c r="A20" s="391" t="s">
        <v>284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3"/>
    </row>
    <row r="21" spans="1:11" x14ac:dyDescent="0.2">
      <c r="A21" s="68" t="s">
        <v>195</v>
      </c>
      <c r="B21" s="111" t="s">
        <v>194</v>
      </c>
      <c r="C21" s="412"/>
      <c r="D21" s="413"/>
      <c r="E21" s="413"/>
      <c r="F21" s="413"/>
      <c r="G21" s="413"/>
      <c r="H21" s="413"/>
      <c r="I21" s="413"/>
      <c r="J21" s="413"/>
      <c r="K21" s="414"/>
    </row>
    <row r="22" spans="1:11" x14ac:dyDescent="0.2">
      <c r="A22" s="45" t="s">
        <v>209</v>
      </c>
      <c r="B22" s="112" t="s">
        <v>196</v>
      </c>
      <c r="C22" s="152"/>
      <c r="D22" s="152"/>
      <c r="E22" s="152"/>
      <c r="F22" s="152"/>
      <c r="G22" s="152"/>
      <c r="H22" s="152"/>
      <c r="I22" s="152"/>
      <c r="J22" s="176"/>
      <c r="K22" s="169">
        <f>SUM(C22:J22)</f>
        <v>0</v>
      </c>
    </row>
    <row r="23" spans="1:11" x14ac:dyDescent="0.2">
      <c r="A23" s="45" t="s">
        <v>210</v>
      </c>
      <c r="B23" s="112" t="s">
        <v>197</v>
      </c>
      <c r="C23" s="152"/>
      <c r="D23" s="152"/>
      <c r="E23" s="152"/>
      <c r="F23" s="152"/>
      <c r="G23" s="152"/>
      <c r="H23" s="152"/>
      <c r="I23" s="152"/>
      <c r="J23" s="176"/>
      <c r="K23" s="169">
        <f t="shared" ref="K23:K32" si="2">SUM(C23:J23)</f>
        <v>0</v>
      </c>
    </row>
    <row r="24" spans="1:11" x14ac:dyDescent="0.2">
      <c r="A24" s="45" t="s">
        <v>211</v>
      </c>
      <c r="B24" s="112" t="s">
        <v>198</v>
      </c>
      <c r="C24" s="152"/>
      <c r="D24" s="152"/>
      <c r="E24" s="152"/>
      <c r="F24" s="152"/>
      <c r="G24" s="152"/>
      <c r="H24" s="152"/>
      <c r="I24" s="152"/>
      <c r="J24" s="176"/>
      <c r="K24" s="169">
        <f t="shared" si="2"/>
        <v>0</v>
      </c>
    </row>
    <row r="25" spans="1:11" x14ac:dyDescent="0.2">
      <c r="A25" s="45" t="s">
        <v>212</v>
      </c>
      <c r="B25" s="112" t="s">
        <v>199</v>
      </c>
      <c r="C25" s="152"/>
      <c r="D25" s="152"/>
      <c r="E25" s="152"/>
      <c r="F25" s="152"/>
      <c r="G25" s="152"/>
      <c r="H25" s="152"/>
      <c r="I25" s="152"/>
      <c r="J25" s="176"/>
      <c r="K25" s="169">
        <f t="shared" si="2"/>
        <v>0</v>
      </c>
    </row>
    <row r="26" spans="1:11" x14ac:dyDescent="0.2">
      <c r="A26" s="45" t="s">
        <v>213</v>
      </c>
      <c r="B26" s="112" t="s">
        <v>200</v>
      </c>
      <c r="C26" s="152"/>
      <c r="D26" s="152"/>
      <c r="E26" s="152"/>
      <c r="F26" s="152"/>
      <c r="G26" s="152"/>
      <c r="H26" s="152"/>
      <c r="I26" s="152"/>
      <c r="J26" s="176"/>
      <c r="K26" s="169">
        <f t="shared" si="2"/>
        <v>0</v>
      </c>
    </row>
    <row r="27" spans="1:11" x14ac:dyDescent="0.2">
      <c r="A27" s="45" t="s">
        <v>214</v>
      </c>
      <c r="B27" s="112" t="s">
        <v>201</v>
      </c>
      <c r="C27" s="152"/>
      <c r="D27" s="152"/>
      <c r="E27" s="152"/>
      <c r="F27" s="152"/>
      <c r="G27" s="152"/>
      <c r="H27" s="152"/>
      <c r="I27" s="152"/>
      <c r="J27" s="176"/>
      <c r="K27" s="169">
        <f t="shared" si="2"/>
        <v>0</v>
      </c>
    </row>
    <row r="28" spans="1:11" x14ac:dyDescent="0.2">
      <c r="A28" s="45" t="s">
        <v>208</v>
      </c>
      <c r="B28" s="112" t="s">
        <v>202</v>
      </c>
      <c r="C28" s="152"/>
      <c r="D28" s="152"/>
      <c r="E28" s="152"/>
      <c r="F28" s="152"/>
      <c r="G28" s="152"/>
      <c r="H28" s="152"/>
      <c r="I28" s="152"/>
      <c r="J28" s="176"/>
      <c r="K28" s="169">
        <f t="shared" si="2"/>
        <v>0</v>
      </c>
    </row>
    <row r="29" spans="1:11" x14ac:dyDescent="0.2">
      <c r="A29" s="45" t="s">
        <v>215</v>
      </c>
      <c r="B29" s="112" t="s">
        <v>203</v>
      </c>
      <c r="C29" s="152">
        <v>283</v>
      </c>
      <c r="D29" s="152">
        <v>116</v>
      </c>
      <c r="E29" s="152"/>
      <c r="F29" s="152"/>
      <c r="G29" s="152">
        <v>18</v>
      </c>
      <c r="H29" s="152">
        <v>41</v>
      </c>
      <c r="I29" s="152">
        <v>18</v>
      </c>
      <c r="J29" s="176">
        <v>17</v>
      </c>
      <c r="K29" s="169">
        <f t="shared" si="2"/>
        <v>493</v>
      </c>
    </row>
    <row r="30" spans="1:11" x14ac:dyDescent="0.2">
      <c r="A30" s="45" t="s">
        <v>216</v>
      </c>
      <c r="B30" s="112" t="s">
        <v>204</v>
      </c>
      <c r="C30" s="152"/>
      <c r="D30" s="152"/>
      <c r="E30" s="152"/>
      <c r="F30" s="152"/>
      <c r="G30" s="152"/>
      <c r="H30" s="152"/>
      <c r="I30" s="152"/>
      <c r="J30" s="176"/>
      <c r="K30" s="169">
        <f t="shared" si="2"/>
        <v>0</v>
      </c>
    </row>
    <row r="31" spans="1:11" x14ac:dyDescent="0.2">
      <c r="A31" s="45" t="s">
        <v>217</v>
      </c>
      <c r="B31" s="112" t="s">
        <v>205</v>
      </c>
      <c r="C31" s="152"/>
      <c r="D31" s="152"/>
      <c r="E31" s="152"/>
      <c r="F31" s="152"/>
      <c r="G31" s="152"/>
      <c r="H31" s="152"/>
      <c r="I31" s="152"/>
      <c r="J31" s="176"/>
      <c r="K31" s="169">
        <f t="shared" si="2"/>
        <v>0</v>
      </c>
    </row>
    <row r="32" spans="1:11" x14ac:dyDescent="0.2">
      <c r="A32" s="45" t="s">
        <v>207</v>
      </c>
      <c r="B32" s="112" t="s">
        <v>206</v>
      </c>
      <c r="C32" s="152"/>
      <c r="D32" s="152"/>
      <c r="E32" s="152"/>
      <c r="F32" s="152"/>
      <c r="G32" s="152"/>
      <c r="H32" s="152"/>
      <c r="I32" s="152"/>
      <c r="J32" s="176"/>
      <c r="K32" s="169">
        <f t="shared" si="2"/>
        <v>0</v>
      </c>
    </row>
    <row r="33" spans="1:11" x14ac:dyDescent="0.2">
      <c r="A33" s="59" t="s">
        <v>82</v>
      </c>
      <c r="B33" s="181" t="s">
        <v>83</v>
      </c>
      <c r="C33" s="183">
        <f>SUM(C22:C32)</f>
        <v>283</v>
      </c>
      <c r="D33" s="183">
        <f t="shared" ref="D33" si="3">SUM(D22:D32)</f>
        <v>116</v>
      </c>
      <c r="E33" s="183"/>
      <c r="F33" s="183"/>
      <c r="G33" s="183">
        <f t="shared" ref="G33:J33" si="4">SUM(G22:G32)</f>
        <v>18</v>
      </c>
      <c r="H33" s="183">
        <f t="shared" si="4"/>
        <v>41</v>
      </c>
      <c r="I33" s="183">
        <f t="shared" si="4"/>
        <v>18</v>
      </c>
      <c r="J33" s="183">
        <f t="shared" si="4"/>
        <v>17</v>
      </c>
      <c r="K33" s="184">
        <f>SUM(K22:K32)</f>
        <v>493</v>
      </c>
    </row>
    <row r="34" spans="1:11" x14ac:dyDescent="0.2">
      <c r="A34" s="45" t="s">
        <v>285</v>
      </c>
      <c r="B34" s="102" t="s">
        <v>83</v>
      </c>
      <c r="C34" s="152">
        <v>19</v>
      </c>
      <c r="D34" s="152">
        <v>12</v>
      </c>
      <c r="E34" s="152"/>
      <c r="F34" s="152"/>
      <c r="G34" s="152">
        <v>1</v>
      </c>
      <c r="H34" s="152">
        <v>5</v>
      </c>
      <c r="I34" s="152">
        <v>4</v>
      </c>
      <c r="J34" s="152">
        <v>4</v>
      </c>
      <c r="K34" s="177">
        <f t="shared" ref="K34:K35" si="5">SUM(C34:J34)</f>
        <v>45</v>
      </c>
    </row>
    <row r="35" spans="1:11" x14ac:dyDescent="0.2">
      <c r="A35" s="45" t="s">
        <v>286</v>
      </c>
      <c r="B35" s="102" t="s">
        <v>83</v>
      </c>
      <c r="C35" s="152">
        <v>27</v>
      </c>
      <c r="D35" s="152">
        <v>3</v>
      </c>
      <c r="E35" s="152"/>
      <c r="F35" s="152"/>
      <c r="G35" s="152"/>
      <c r="H35" s="152">
        <v>1</v>
      </c>
      <c r="I35" s="152">
        <v>1</v>
      </c>
      <c r="J35" s="152">
        <v>1</v>
      </c>
      <c r="K35" s="177">
        <f t="shared" si="5"/>
        <v>33</v>
      </c>
    </row>
    <row r="36" spans="1:11" ht="15" x14ac:dyDescent="0.25">
      <c r="A36" s="391" t="s">
        <v>250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x14ac:dyDescent="0.2">
      <c r="A37" s="68" t="s">
        <v>195</v>
      </c>
      <c r="B37" s="111" t="s">
        <v>194</v>
      </c>
      <c r="C37" s="412"/>
      <c r="D37" s="413"/>
      <c r="E37" s="413"/>
      <c r="F37" s="413"/>
      <c r="G37" s="413"/>
      <c r="H37" s="413"/>
      <c r="I37" s="413"/>
      <c r="J37" s="413"/>
      <c r="K37" s="414"/>
    </row>
    <row r="38" spans="1:11" x14ac:dyDescent="0.2">
      <c r="A38" s="45" t="s">
        <v>209</v>
      </c>
      <c r="B38" s="112" t="s">
        <v>196</v>
      </c>
      <c r="C38" s="152"/>
      <c r="D38" s="152"/>
      <c r="E38" s="152"/>
      <c r="F38" s="152"/>
      <c r="G38" s="152"/>
      <c r="H38" s="152"/>
      <c r="I38" s="152"/>
      <c r="J38" s="176"/>
      <c r="K38" s="169">
        <f>SUM(C38:J38)</f>
        <v>0</v>
      </c>
    </row>
    <row r="39" spans="1:11" x14ac:dyDescent="0.2">
      <c r="A39" s="45" t="s">
        <v>210</v>
      </c>
      <c r="B39" s="112" t="s">
        <v>197</v>
      </c>
      <c r="C39" s="152"/>
      <c r="D39" s="152"/>
      <c r="E39" s="152"/>
      <c r="F39" s="152"/>
      <c r="G39" s="152"/>
      <c r="H39" s="152"/>
      <c r="I39" s="152"/>
      <c r="J39" s="176"/>
      <c r="K39" s="169">
        <f t="shared" ref="K39:K48" si="6">SUM(C39:J39)</f>
        <v>0</v>
      </c>
    </row>
    <row r="40" spans="1:11" x14ac:dyDescent="0.2">
      <c r="A40" s="45" t="s">
        <v>211</v>
      </c>
      <c r="B40" s="112" t="s">
        <v>198</v>
      </c>
      <c r="C40" s="152">
        <v>221</v>
      </c>
      <c r="D40" s="152"/>
      <c r="E40" s="152"/>
      <c r="F40" s="152"/>
      <c r="G40" s="152">
        <v>109</v>
      </c>
      <c r="H40" s="152"/>
      <c r="I40" s="152">
        <v>18</v>
      </c>
      <c r="J40" s="176">
        <v>22</v>
      </c>
      <c r="K40" s="169">
        <f t="shared" si="6"/>
        <v>370</v>
      </c>
    </row>
    <row r="41" spans="1:11" x14ac:dyDescent="0.2">
      <c r="A41" s="45" t="s">
        <v>212</v>
      </c>
      <c r="B41" s="112" t="s">
        <v>199</v>
      </c>
      <c r="C41" s="152"/>
      <c r="D41" s="152"/>
      <c r="E41" s="152"/>
      <c r="F41" s="152"/>
      <c r="G41" s="152"/>
      <c r="H41" s="152"/>
      <c r="I41" s="152"/>
      <c r="J41" s="176"/>
      <c r="K41" s="169">
        <f t="shared" si="6"/>
        <v>0</v>
      </c>
    </row>
    <row r="42" spans="1:11" x14ac:dyDescent="0.2">
      <c r="A42" s="45" t="s">
        <v>213</v>
      </c>
      <c r="B42" s="112" t="s">
        <v>200</v>
      </c>
      <c r="C42" s="152"/>
      <c r="D42" s="152"/>
      <c r="E42" s="152"/>
      <c r="F42" s="152"/>
      <c r="G42" s="152"/>
      <c r="H42" s="152"/>
      <c r="I42" s="152"/>
      <c r="J42" s="176"/>
      <c r="K42" s="169">
        <f t="shared" si="6"/>
        <v>0</v>
      </c>
    </row>
    <row r="43" spans="1:11" x14ac:dyDescent="0.2">
      <c r="A43" s="45" t="s">
        <v>214</v>
      </c>
      <c r="B43" s="112" t="s">
        <v>201</v>
      </c>
      <c r="C43" s="152"/>
      <c r="D43" s="152"/>
      <c r="E43" s="152"/>
      <c r="F43" s="152"/>
      <c r="G43" s="152"/>
      <c r="H43" s="152"/>
      <c r="I43" s="152"/>
      <c r="J43" s="176"/>
      <c r="K43" s="169">
        <f t="shared" si="6"/>
        <v>0</v>
      </c>
    </row>
    <row r="44" spans="1:11" x14ac:dyDescent="0.2">
      <c r="A44" s="45" t="s">
        <v>208</v>
      </c>
      <c r="B44" s="112" t="s">
        <v>202</v>
      </c>
      <c r="C44" s="152"/>
      <c r="D44" s="152"/>
      <c r="E44" s="152"/>
      <c r="F44" s="152"/>
      <c r="G44" s="152"/>
      <c r="H44" s="152"/>
      <c r="I44" s="152"/>
      <c r="J44" s="176"/>
      <c r="K44" s="169">
        <f t="shared" si="6"/>
        <v>0</v>
      </c>
    </row>
    <row r="45" spans="1:11" x14ac:dyDescent="0.2">
      <c r="A45" s="45" t="s">
        <v>215</v>
      </c>
      <c r="B45" s="112" t="s">
        <v>203</v>
      </c>
      <c r="C45" s="152"/>
      <c r="D45" s="152"/>
      <c r="E45" s="152"/>
      <c r="F45" s="152"/>
      <c r="G45" s="152"/>
      <c r="H45" s="152"/>
      <c r="I45" s="152"/>
      <c r="J45" s="176"/>
      <c r="K45" s="169">
        <f t="shared" si="6"/>
        <v>0</v>
      </c>
    </row>
    <row r="46" spans="1:11" x14ac:dyDescent="0.2">
      <c r="A46" s="45" t="s">
        <v>216</v>
      </c>
      <c r="B46" s="112" t="s">
        <v>204</v>
      </c>
      <c r="C46" s="152"/>
      <c r="D46" s="152"/>
      <c r="E46" s="152"/>
      <c r="F46" s="152"/>
      <c r="G46" s="152"/>
      <c r="H46" s="152"/>
      <c r="I46" s="152"/>
      <c r="J46" s="176"/>
      <c r="K46" s="169">
        <f t="shared" si="6"/>
        <v>0</v>
      </c>
    </row>
    <row r="47" spans="1:11" x14ac:dyDescent="0.2">
      <c r="A47" s="45" t="s">
        <v>217</v>
      </c>
      <c r="B47" s="112" t="s">
        <v>205</v>
      </c>
      <c r="C47" s="152"/>
      <c r="D47" s="152"/>
      <c r="E47" s="152"/>
      <c r="F47" s="152"/>
      <c r="G47" s="152"/>
      <c r="H47" s="152"/>
      <c r="I47" s="152"/>
      <c r="J47" s="176"/>
      <c r="K47" s="169">
        <f t="shared" si="6"/>
        <v>0</v>
      </c>
    </row>
    <row r="48" spans="1:11" x14ac:dyDescent="0.2">
      <c r="A48" s="45" t="s">
        <v>207</v>
      </c>
      <c r="B48" s="112" t="s">
        <v>206</v>
      </c>
      <c r="C48" s="152"/>
      <c r="D48" s="152"/>
      <c r="E48" s="152"/>
      <c r="F48" s="152"/>
      <c r="G48" s="152"/>
      <c r="H48" s="152"/>
      <c r="I48" s="152"/>
      <c r="J48" s="176"/>
      <c r="K48" s="169">
        <f t="shared" si="6"/>
        <v>0</v>
      </c>
    </row>
    <row r="49" spans="1:11" x14ac:dyDescent="0.2">
      <c r="A49" s="59" t="s">
        <v>82</v>
      </c>
      <c r="B49" s="181" t="s">
        <v>83</v>
      </c>
      <c r="C49" s="183">
        <f>SUM(C38:C48)</f>
        <v>221</v>
      </c>
      <c r="D49" s="183"/>
      <c r="E49" s="183"/>
      <c r="F49" s="183"/>
      <c r="G49" s="183">
        <f t="shared" ref="G49:J49" si="7">SUM(G38:G48)</f>
        <v>109</v>
      </c>
      <c r="H49" s="183"/>
      <c r="I49" s="183">
        <f t="shared" si="7"/>
        <v>18</v>
      </c>
      <c r="J49" s="183">
        <f t="shared" si="7"/>
        <v>22</v>
      </c>
      <c r="K49" s="184">
        <f>SUM(K38:K48)</f>
        <v>370</v>
      </c>
    </row>
    <row r="50" spans="1:11" x14ac:dyDescent="0.2">
      <c r="A50" s="45" t="s">
        <v>287</v>
      </c>
      <c r="B50" s="102" t="s">
        <v>83</v>
      </c>
      <c r="C50" s="152">
        <v>144</v>
      </c>
      <c r="D50" s="152"/>
      <c r="E50" s="152"/>
      <c r="F50" s="152"/>
      <c r="G50" s="152">
        <v>84</v>
      </c>
      <c r="H50" s="152"/>
      <c r="I50" s="152">
        <v>9</v>
      </c>
      <c r="J50" s="152">
        <v>10</v>
      </c>
      <c r="K50" s="177">
        <f t="shared" ref="K50:K51" si="8">SUM(C50:J50)</f>
        <v>247</v>
      </c>
    </row>
    <row r="51" spans="1:11" x14ac:dyDescent="0.2">
      <c r="A51" s="45" t="s">
        <v>288</v>
      </c>
      <c r="B51" s="102" t="s">
        <v>83</v>
      </c>
      <c r="C51" s="152">
        <v>46</v>
      </c>
      <c r="D51" s="152"/>
      <c r="E51" s="152"/>
      <c r="F51" s="152"/>
      <c r="G51" s="152">
        <v>21</v>
      </c>
      <c r="H51" s="152"/>
      <c r="I51" s="152">
        <v>5</v>
      </c>
      <c r="J51" s="152">
        <v>3</v>
      </c>
      <c r="K51" s="177">
        <f t="shared" si="8"/>
        <v>75</v>
      </c>
    </row>
    <row r="52" spans="1:11" ht="15" x14ac:dyDescent="0.25">
      <c r="A52" s="391" t="s">
        <v>251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3"/>
    </row>
    <row r="53" spans="1:11" x14ac:dyDescent="0.2">
      <c r="A53" s="68" t="s">
        <v>195</v>
      </c>
      <c r="B53" s="111" t="s">
        <v>194</v>
      </c>
      <c r="C53" s="412"/>
      <c r="D53" s="413"/>
      <c r="E53" s="413"/>
      <c r="F53" s="413"/>
      <c r="G53" s="413"/>
      <c r="H53" s="413"/>
      <c r="I53" s="413"/>
      <c r="J53" s="413"/>
      <c r="K53" s="414"/>
    </row>
    <row r="54" spans="1:11" x14ac:dyDescent="0.2">
      <c r="A54" s="45" t="s">
        <v>209</v>
      </c>
      <c r="B54" s="112" t="s">
        <v>196</v>
      </c>
      <c r="C54" s="152"/>
      <c r="D54" s="152"/>
      <c r="E54" s="152"/>
      <c r="F54" s="152"/>
      <c r="G54" s="152"/>
      <c r="H54" s="152"/>
      <c r="I54" s="152"/>
      <c r="J54" s="176"/>
      <c r="K54" s="169">
        <f>SUM(C54:J54)</f>
        <v>0</v>
      </c>
    </row>
    <row r="55" spans="1:11" x14ac:dyDescent="0.2">
      <c r="A55" s="45" t="s">
        <v>210</v>
      </c>
      <c r="B55" s="112" t="s">
        <v>197</v>
      </c>
      <c r="C55" s="152"/>
      <c r="D55" s="152"/>
      <c r="E55" s="152"/>
      <c r="F55" s="152"/>
      <c r="G55" s="152">
        <v>12</v>
      </c>
      <c r="H55" s="152">
        <v>21</v>
      </c>
      <c r="I55" s="152"/>
      <c r="J55" s="176"/>
      <c r="K55" s="169">
        <f t="shared" ref="K55:K64" si="9">SUM(C55:J55)</f>
        <v>33</v>
      </c>
    </row>
    <row r="56" spans="1:11" x14ac:dyDescent="0.2">
      <c r="A56" s="45" t="s">
        <v>211</v>
      </c>
      <c r="B56" s="112" t="s">
        <v>198</v>
      </c>
      <c r="C56" s="152"/>
      <c r="D56" s="152"/>
      <c r="E56" s="152"/>
      <c r="F56" s="152"/>
      <c r="G56" s="152"/>
      <c r="H56" s="152"/>
      <c r="I56" s="152"/>
      <c r="J56" s="176"/>
      <c r="K56" s="169">
        <f t="shared" si="9"/>
        <v>0</v>
      </c>
    </row>
    <row r="57" spans="1:11" x14ac:dyDescent="0.2">
      <c r="A57" s="45" t="s">
        <v>212</v>
      </c>
      <c r="B57" s="112" t="s">
        <v>199</v>
      </c>
      <c r="C57" s="152"/>
      <c r="D57" s="152"/>
      <c r="E57" s="152"/>
      <c r="F57" s="152"/>
      <c r="G57" s="152"/>
      <c r="H57" s="152"/>
      <c r="I57" s="152"/>
      <c r="J57" s="176"/>
      <c r="K57" s="169">
        <f t="shared" si="9"/>
        <v>0</v>
      </c>
    </row>
    <row r="58" spans="1:11" x14ac:dyDescent="0.2">
      <c r="A58" s="45" t="s">
        <v>213</v>
      </c>
      <c r="B58" s="112" t="s">
        <v>200</v>
      </c>
      <c r="C58" s="152"/>
      <c r="D58" s="152"/>
      <c r="E58" s="152"/>
      <c r="F58" s="152"/>
      <c r="G58" s="152">
        <v>39</v>
      </c>
      <c r="H58" s="152">
        <v>58</v>
      </c>
      <c r="I58" s="152"/>
      <c r="J58" s="176"/>
      <c r="K58" s="169">
        <f t="shared" si="9"/>
        <v>97</v>
      </c>
    </row>
    <row r="59" spans="1:11" x14ac:dyDescent="0.2">
      <c r="A59" s="45" t="s">
        <v>214</v>
      </c>
      <c r="B59" s="112" t="s">
        <v>201</v>
      </c>
      <c r="C59" s="152"/>
      <c r="D59" s="152"/>
      <c r="E59" s="152"/>
      <c r="F59" s="152"/>
      <c r="G59" s="152"/>
      <c r="H59" s="152"/>
      <c r="I59" s="152"/>
      <c r="J59" s="176"/>
      <c r="K59" s="169">
        <f t="shared" si="9"/>
        <v>0</v>
      </c>
    </row>
    <row r="60" spans="1:11" x14ac:dyDescent="0.2">
      <c r="A60" s="45" t="s">
        <v>208</v>
      </c>
      <c r="B60" s="112" t="s">
        <v>202</v>
      </c>
      <c r="C60" s="152"/>
      <c r="D60" s="152"/>
      <c r="E60" s="152"/>
      <c r="F60" s="152"/>
      <c r="G60" s="152"/>
      <c r="H60" s="152"/>
      <c r="I60" s="152"/>
      <c r="J60" s="176"/>
      <c r="K60" s="169">
        <f t="shared" si="9"/>
        <v>0</v>
      </c>
    </row>
    <row r="61" spans="1:11" x14ac:dyDescent="0.2">
      <c r="A61" s="45" t="s">
        <v>215</v>
      </c>
      <c r="B61" s="112" t="s">
        <v>203</v>
      </c>
      <c r="C61" s="152"/>
      <c r="D61" s="152"/>
      <c r="E61" s="152"/>
      <c r="F61" s="152"/>
      <c r="G61" s="152"/>
      <c r="H61" s="152"/>
      <c r="I61" s="152"/>
      <c r="J61" s="176"/>
      <c r="K61" s="169">
        <f t="shared" si="9"/>
        <v>0</v>
      </c>
    </row>
    <row r="62" spans="1:11" x14ac:dyDescent="0.2">
      <c r="A62" s="45" t="s">
        <v>216</v>
      </c>
      <c r="B62" s="112" t="s">
        <v>204</v>
      </c>
      <c r="C62" s="152"/>
      <c r="D62" s="152"/>
      <c r="E62" s="152"/>
      <c r="F62" s="152"/>
      <c r="G62" s="152"/>
      <c r="H62" s="152"/>
      <c r="I62" s="152"/>
      <c r="J62" s="176"/>
      <c r="K62" s="169">
        <f t="shared" si="9"/>
        <v>0</v>
      </c>
    </row>
    <row r="63" spans="1:11" x14ac:dyDescent="0.2">
      <c r="A63" s="45" t="s">
        <v>217</v>
      </c>
      <c r="B63" s="112" t="s">
        <v>205</v>
      </c>
      <c r="C63" s="152">
        <v>554</v>
      </c>
      <c r="D63" s="152">
        <v>309</v>
      </c>
      <c r="E63" s="152"/>
      <c r="F63" s="152"/>
      <c r="G63" s="152"/>
      <c r="H63" s="152"/>
      <c r="I63" s="152"/>
      <c r="J63" s="176"/>
      <c r="K63" s="169">
        <f t="shared" si="9"/>
        <v>863</v>
      </c>
    </row>
    <row r="64" spans="1:11" x14ac:dyDescent="0.2">
      <c r="A64" s="45" t="s">
        <v>207</v>
      </c>
      <c r="B64" s="112" t="s">
        <v>206</v>
      </c>
      <c r="C64" s="152"/>
      <c r="D64" s="152"/>
      <c r="E64" s="152"/>
      <c r="F64" s="152"/>
      <c r="G64" s="152"/>
      <c r="H64" s="152"/>
      <c r="I64" s="152"/>
      <c r="J64" s="176"/>
      <c r="K64" s="169">
        <f t="shared" si="9"/>
        <v>0</v>
      </c>
    </row>
    <row r="65" spans="1:11" x14ac:dyDescent="0.2">
      <c r="A65" s="59" t="s">
        <v>82</v>
      </c>
      <c r="B65" s="181" t="s">
        <v>83</v>
      </c>
      <c r="C65" s="183">
        <f>SUM(C54:C64)</f>
        <v>554</v>
      </c>
      <c r="D65" s="183">
        <f t="shared" ref="D65:H65" si="10">SUM(D54:D64)</f>
        <v>309</v>
      </c>
      <c r="E65" s="183"/>
      <c r="F65" s="183"/>
      <c r="G65" s="183">
        <f t="shared" si="10"/>
        <v>51</v>
      </c>
      <c r="H65" s="183">
        <f t="shared" si="10"/>
        <v>79</v>
      </c>
      <c r="I65" s="183"/>
      <c r="J65" s="183"/>
      <c r="K65" s="184">
        <f>SUM(K54:K64)</f>
        <v>993</v>
      </c>
    </row>
    <row r="66" spans="1:11" x14ac:dyDescent="0.2">
      <c r="A66" s="45" t="s">
        <v>289</v>
      </c>
      <c r="B66" s="102" t="s">
        <v>83</v>
      </c>
      <c r="C66" s="152">
        <v>446</v>
      </c>
      <c r="D66" s="152">
        <v>240</v>
      </c>
      <c r="E66" s="152"/>
      <c r="F66" s="152"/>
      <c r="G66" s="152">
        <v>47</v>
      </c>
      <c r="H66" s="152">
        <v>69</v>
      </c>
      <c r="I66" s="152"/>
      <c r="J66" s="152"/>
      <c r="K66" s="177">
        <f t="shared" ref="K66:K67" si="11">SUM(C66:J66)</f>
        <v>802</v>
      </c>
    </row>
    <row r="67" spans="1:11" x14ac:dyDescent="0.2">
      <c r="A67" s="45" t="s">
        <v>290</v>
      </c>
      <c r="B67" s="102" t="s">
        <v>83</v>
      </c>
      <c r="C67" s="152">
        <v>37</v>
      </c>
      <c r="D67" s="152">
        <v>14</v>
      </c>
      <c r="E67" s="152"/>
      <c r="F67" s="152"/>
      <c r="G67" s="152">
        <v>0</v>
      </c>
      <c r="H67" s="152">
        <v>3</v>
      </c>
      <c r="I67" s="152"/>
      <c r="J67" s="152"/>
      <c r="K67" s="177">
        <f t="shared" si="11"/>
        <v>54</v>
      </c>
    </row>
    <row r="68" spans="1:11" ht="15" x14ac:dyDescent="0.25">
      <c r="A68" s="391" t="s">
        <v>252</v>
      </c>
      <c r="B68" s="392"/>
      <c r="C68" s="392"/>
      <c r="D68" s="392"/>
      <c r="E68" s="392"/>
      <c r="F68" s="392"/>
      <c r="G68" s="392"/>
      <c r="H68" s="392"/>
      <c r="I68" s="392"/>
      <c r="J68" s="392"/>
      <c r="K68" s="393"/>
    </row>
    <row r="69" spans="1:11" x14ac:dyDescent="0.2">
      <c r="A69" s="68" t="s">
        <v>195</v>
      </c>
      <c r="B69" s="111" t="s">
        <v>194</v>
      </c>
      <c r="C69" s="412"/>
      <c r="D69" s="413"/>
      <c r="E69" s="413"/>
      <c r="F69" s="413"/>
      <c r="G69" s="413"/>
      <c r="H69" s="413"/>
      <c r="I69" s="413"/>
      <c r="J69" s="413"/>
      <c r="K69" s="414"/>
    </row>
    <row r="70" spans="1:11" x14ac:dyDescent="0.2">
      <c r="A70" s="45" t="s">
        <v>209</v>
      </c>
      <c r="B70" s="112" t="s">
        <v>196</v>
      </c>
      <c r="C70" s="152"/>
      <c r="D70" s="152"/>
      <c r="E70" s="152"/>
      <c r="F70" s="152"/>
      <c r="G70" s="152"/>
      <c r="H70" s="152"/>
      <c r="I70" s="152"/>
      <c r="J70" s="176"/>
      <c r="K70" s="169">
        <f>SUM(C70:J70)</f>
        <v>0</v>
      </c>
    </row>
    <row r="71" spans="1:11" x14ac:dyDescent="0.2">
      <c r="A71" s="45" t="s">
        <v>210</v>
      </c>
      <c r="B71" s="112" t="s">
        <v>197</v>
      </c>
      <c r="C71" s="152"/>
      <c r="D71" s="152"/>
      <c r="E71" s="152"/>
      <c r="F71" s="152"/>
      <c r="G71" s="152"/>
      <c r="H71" s="152"/>
      <c r="I71" s="152"/>
      <c r="J71" s="176"/>
      <c r="K71" s="169">
        <f t="shared" ref="K71:K80" si="12">SUM(C71:J71)</f>
        <v>0</v>
      </c>
    </row>
    <row r="72" spans="1:11" x14ac:dyDescent="0.2">
      <c r="A72" s="45" t="s">
        <v>211</v>
      </c>
      <c r="B72" s="112" t="s">
        <v>198</v>
      </c>
      <c r="C72" s="152"/>
      <c r="D72" s="152"/>
      <c r="E72" s="152"/>
      <c r="F72" s="152"/>
      <c r="G72" s="152"/>
      <c r="H72" s="152"/>
      <c r="I72" s="152"/>
      <c r="J72" s="176"/>
      <c r="K72" s="169">
        <f t="shared" si="12"/>
        <v>0</v>
      </c>
    </row>
    <row r="73" spans="1:11" x14ac:dyDescent="0.2">
      <c r="A73" s="45" t="s">
        <v>212</v>
      </c>
      <c r="B73" s="112" t="s">
        <v>199</v>
      </c>
      <c r="C73" s="152"/>
      <c r="D73" s="152"/>
      <c r="E73" s="152"/>
      <c r="F73" s="152"/>
      <c r="G73" s="152"/>
      <c r="H73" s="152"/>
      <c r="I73" s="152"/>
      <c r="J73" s="176"/>
      <c r="K73" s="169">
        <f t="shared" si="12"/>
        <v>0</v>
      </c>
    </row>
    <row r="74" spans="1:11" x14ac:dyDescent="0.2">
      <c r="A74" s="45" t="s">
        <v>213</v>
      </c>
      <c r="B74" s="112" t="s">
        <v>200</v>
      </c>
      <c r="C74" s="152"/>
      <c r="D74" s="152"/>
      <c r="E74" s="152"/>
      <c r="F74" s="152"/>
      <c r="G74" s="152"/>
      <c r="H74" s="152"/>
      <c r="I74" s="152"/>
      <c r="J74" s="176"/>
      <c r="K74" s="169">
        <f t="shared" si="12"/>
        <v>0</v>
      </c>
    </row>
    <row r="75" spans="1:11" x14ac:dyDescent="0.2">
      <c r="A75" s="45" t="s">
        <v>214</v>
      </c>
      <c r="B75" s="112" t="s">
        <v>201</v>
      </c>
      <c r="C75" s="152">
        <v>165</v>
      </c>
      <c r="D75" s="152">
        <v>98</v>
      </c>
      <c r="E75" s="152"/>
      <c r="F75" s="152"/>
      <c r="G75" s="152">
        <v>0</v>
      </c>
      <c r="H75" s="152">
        <v>14</v>
      </c>
      <c r="I75" s="152">
        <v>18</v>
      </c>
      <c r="J75" s="176">
        <v>0</v>
      </c>
      <c r="K75" s="169">
        <f t="shared" si="12"/>
        <v>295</v>
      </c>
    </row>
    <row r="76" spans="1:11" x14ac:dyDescent="0.2">
      <c r="A76" s="45" t="s">
        <v>208</v>
      </c>
      <c r="B76" s="112" t="s">
        <v>202</v>
      </c>
      <c r="C76" s="152"/>
      <c r="D76" s="152"/>
      <c r="E76" s="152"/>
      <c r="F76" s="152"/>
      <c r="G76" s="152"/>
      <c r="H76" s="152"/>
      <c r="I76" s="152"/>
      <c r="J76" s="176"/>
      <c r="K76" s="169">
        <f t="shared" si="12"/>
        <v>0</v>
      </c>
    </row>
    <row r="77" spans="1:11" x14ac:dyDescent="0.2">
      <c r="A77" s="45" t="s">
        <v>215</v>
      </c>
      <c r="B77" s="112" t="s">
        <v>203</v>
      </c>
      <c r="C77" s="152"/>
      <c r="D77" s="152"/>
      <c r="E77" s="152"/>
      <c r="F77" s="152"/>
      <c r="G77" s="152">
        <v>14</v>
      </c>
      <c r="H77" s="152"/>
      <c r="I77" s="152"/>
      <c r="J77" s="176"/>
      <c r="K77" s="169">
        <f t="shared" si="12"/>
        <v>14</v>
      </c>
    </row>
    <row r="78" spans="1:11" x14ac:dyDescent="0.2">
      <c r="A78" s="45" t="s">
        <v>216</v>
      </c>
      <c r="B78" s="112" t="s">
        <v>204</v>
      </c>
      <c r="C78" s="152"/>
      <c r="D78" s="152"/>
      <c r="E78" s="152"/>
      <c r="F78" s="152"/>
      <c r="G78" s="152"/>
      <c r="H78" s="152"/>
      <c r="I78" s="152"/>
      <c r="J78" s="176"/>
      <c r="K78" s="169">
        <f t="shared" si="12"/>
        <v>0</v>
      </c>
    </row>
    <row r="79" spans="1:11" x14ac:dyDescent="0.2">
      <c r="A79" s="45" t="s">
        <v>217</v>
      </c>
      <c r="B79" s="112" t="s">
        <v>205</v>
      </c>
      <c r="C79" s="152"/>
      <c r="D79" s="152"/>
      <c r="E79" s="152"/>
      <c r="F79" s="152"/>
      <c r="G79" s="152"/>
      <c r="H79" s="152"/>
      <c r="I79" s="152"/>
      <c r="J79" s="176"/>
      <c r="K79" s="169">
        <f t="shared" si="12"/>
        <v>0</v>
      </c>
    </row>
    <row r="80" spans="1:11" x14ac:dyDescent="0.2">
      <c r="A80" s="45" t="s">
        <v>207</v>
      </c>
      <c r="B80" s="112" t="s">
        <v>206</v>
      </c>
      <c r="C80" s="152"/>
      <c r="D80" s="152"/>
      <c r="E80" s="152"/>
      <c r="F80" s="152"/>
      <c r="G80" s="152"/>
      <c r="H80" s="152"/>
      <c r="I80" s="152"/>
      <c r="J80" s="176"/>
      <c r="K80" s="169">
        <f t="shared" si="12"/>
        <v>0</v>
      </c>
    </row>
    <row r="81" spans="1:11" x14ac:dyDescent="0.2">
      <c r="A81" s="59" t="s">
        <v>82</v>
      </c>
      <c r="B81" s="181" t="s">
        <v>83</v>
      </c>
      <c r="C81" s="183">
        <f>SUM(C70:C80)</f>
        <v>165</v>
      </c>
      <c r="D81" s="183">
        <f t="shared" ref="D81:J81" si="13">SUM(D70:D80)</f>
        <v>98</v>
      </c>
      <c r="E81" s="183"/>
      <c r="F81" s="183"/>
      <c r="G81" s="183">
        <f t="shared" si="13"/>
        <v>14</v>
      </c>
      <c r="H81" s="183">
        <f t="shared" si="13"/>
        <v>14</v>
      </c>
      <c r="I81" s="183">
        <f t="shared" si="13"/>
        <v>18</v>
      </c>
      <c r="J81" s="183">
        <f t="shared" si="13"/>
        <v>0</v>
      </c>
      <c r="K81" s="184">
        <f>SUM(K70:K80)</f>
        <v>309</v>
      </c>
    </row>
    <row r="82" spans="1:11" x14ac:dyDescent="0.2">
      <c r="A82" s="45" t="s">
        <v>291</v>
      </c>
      <c r="B82" s="102" t="s">
        <v>83</v>
      </c>
      <c r="C82" s="152">
        <v>85</v>
      </c>
      <c r="D82" s="152">
        <v>53</v>
      </c>
      <c r="E82" s="152"/>
      <c r="F82" s="152"/>
      <c r="G82" s="152">
        <v>5</v>
      </c>
      <c r="H82" s="152">
        <v>8</v>
      </c>
      <c r="I82" s="152">
        <v>9</v>
      </c>
      <c r="J82" s="152">
        <v>0</v>
      </c>
      <c r="K82" s="177">
        <f t="shared" ref="K82:K83" si="14">SUM(C82:J82)</f>
        <v>160</v>
      </c>
    </row>
    <row r="83" spans="1:11" x14ac:dyDescent="0.2">
      <c r="A83" s="45" t="s">
        <v>292</v>
      </c>
      <c r="B83" s="102" t="s">
        <v>83</v>
      </c>
      <c r="C83" s="152">
        <v>9</v>
      </c>
      <c r="D83" s="152">
        <v>1</v>
      </c>
      <c r="E83" s="152"/>
      <c r="F83" s="152"/>
      <c r="G83" s="152">
        <v>2</v>
      </c>
      <c r="H83" s="152">
        <v>0</v>
      </c>
      <c r="I83" s="152">
        <v>5</v>
      </c>
      <c r="J83" s="152">
        <v>0</v>
      </c>
      <c r="K83" s="177">
        <f t="shared" si="14"/>
        <v>17</v>
      </c>
    </row>
    <row r="84" spans="1:11" ht="15" x14ac:dyDescent="0.25">
      <c r="A84" s="391" t="s">
        <v>253</v>
      </c>
      <c r="B84" s="392"/>
      <c r="C84" s="392"/>
      <c r="D84" s="392"/>
      <c r="E84" s="392"/>
      <c r="F84" s="392"/>
      <c r="G84" s="392"/>
      <c r="H84" s="392"/>
      <c r="I84" s="392"/>
      <c r="J84" s="392"/>
      <c r="K84" s="393"/>
    </row>
    <row r="85" spans="1:11" x14ac:dyDescent="0.2">
      <c r="A85" s="68" t="s">
        <v>195</v>
      </c>
      <c r="B85" s="111" t="s">
        <v>194</v>
      </c>
      <c r="C85" s="412"/>
      <c r="D85" s="413"/>
      <c r="E85" s="413"/>
      <c r="F85" s="413"/>
      <c r="G85" s="413"/>
      <c r="H85" s="413"/>
      <c r="I85" s="413"/>
      <c r="J85" s="413"/>
      <c r="K85" s="414"/>
    </row>
    <row r="86" spans="1:11" x14ac:dyDescent="0.2">
      <c r="A86" s="45" t="s">
        <v>209</v>
      </c>
      <c r="B86" s="112" t="s">
        <v>196</v>
      </c>
      <c r="C86" s="152"/>
      <c r="D86" s="152"/>
      <c r="E86" s="152"/>
      <c r="F86" s="152"/>
      <c r="G86" s="152"/>
      <c r="H86" s="152"/>
      <c r="I86" s="152"/>
      <c r="J86" s="176"/>
      <c r="K86" s="169">
        <f>SUM(C86:J86)</f>
        <v>0</v>
      </c>
    </row>
    <row r="87" spans="1:11" x14ac:dyDescent="0.2">
      <c r="A87" s="45" t="s">
        <v>210</v>
      </c>
      <c r="B87" s="112" t="s">
        <v>197</v>
      </c>
      <c r="C87" s="152">
        <v>80</v>
      </c>
      <c r="D87" s="152">
        <v>66</v>
      </c>
      <c r="E87" s="152"/>
      <c r="F87" s="152"/>
      <c r="G87" s="152">
        <v>19</v>
      </c>
      <c r="H87" s="152">
        <v>14</v>
      </c>
      <c r="I87" s="152"/>
      <c r="J87" s="176"/>
      <c r="K87" s="169">
        <f t="shared" ref="K87:K96" si="15">SUM(C87:J87)</f>
        <v>179</v>
      </c>
    </row>
    <row r="88" spans="1:11" x14ac:dyDescent="0.2">
      <c r="A88" s="45" t="s">
        <v>211</v>
      </c>
      <c r="B88" s="112" t="s">
        <v>198</v>
      </c>
      <c r="C88" s="152">
        <v>192</v>
      </c>
      <c r="D88" s="152">
        <v>153</v>
      </c>
      <c r="E88" s="152"/>
      <c r="F88" s="152"/>
      <c r="G88" s="152">
        <v>52</v>
      </c>
      <c r="H88" s="152">
        <v>108</v>
      </c>
      <c r="I88" s="152">
        <v>35</v>
      </c>
      <c r="J88" s="176">
        <v>17</v>
      </c>
      <c r="K88" s="169">
        <f t="shared" si="15"/>
        <v>557</v>
      </c>
    </row>
    <row r="89" spans="1:11" x14ac:dyDescent="0.2">
      <c r="A89" s="45" t="s">
        <v>212</v>
      </c>
      <c r="B89" s="112" t="s">
        <v>199</v>
      </c>
      <c r="C89" s="152">
        <v>64</v>
      </c>
      <c r="D89" s="152">
        <v>47</v>
      </c>
      <c r="E89" s="152"/>
      <c r="F89" s="152"/>
      <c r="G89" s="152">
        <v>21</v>
      </c>
      <c r="H89" s="152"/>
      <c r="I89" s="152"/>
      <c r="J89" s="176"/>
      <c r="K89" s="169">
        <f t="shared" si="15"/>
        <v>132</v>
      </c>
    </row>
    <row r="90" spans="1:11" x14ac:dyDescent="0.2">
      <c r="A90" s="45" t="s">
        <v>213</v>
      </c>
      <c r="B90" s="112" t="s">
        <v>200</v>
      </c>
      <c r="C90" s="152"/>
      <c r="D90" s="152"/>
      <c r="E90" s="152"/>
      <c r="F90" s="152"/>
      <c r="G90" s="152"/>
      <c r="H90" s="152"/>
      <c r="I90" s="152"/>
      <c r="J90" s="176"/>
      <c r="K90" s="169">
        <f t="shared" si="15"/>
        <v>0</v>
      </c>
    </row>
    <row r="91" spans="1:11" x14ac:dyDescent="0.2">
      <c r="A91" s="45" t="s">
        <v>214</v>
      </c>
      <c r="B91" s="112" t="s">
        <v>201</v>
      </c>
      <c r="C91" s="152"/>
      <c r="D91" s="152"/>
      <c r="E91" s="152"/>
      <c r="F91" s="152"/>
      <c r="G91" s="152"/>
      <c r="H91" s="152"/>
      <c r="I91" s="152"/>
      <c r="J91" s="176"/>
      <c r="K91" s="169">
        <f t="shared" si="15"/>
        <v>0</v>
      </c>
    </row>
    <row r="92" spans="1:11" x14ac:dyDescent="0.2">
      <c r="A92" s="45" t="s">
        <v>208</v>
      </c>
      <c r="B92" s="112" t="s">
        <v>202</v>
      </c>
      <c r="C92" s="152"/>
      <c r="D92" s="152"/>
      <c r="E92" s="152"/>
      <c r="F92" s="152"/>
      <c r="G92" s="152"/>
      <c r="H92" s="152"/>
      <c r="I92" s="152"/>
      <c r="J92" s="176"/>
      <c r="K92" s="169">
        <f t="shared" si="15"/>
        <v>0</v>
      </c>
    </row>
    <row r="93" spans="1:11" x14ac:dyDescent="0.2">
      <c r="A93" s="45" t="s">
        <v>215</v>
      </c>
      <c r="B93" s="112" t="s">
        <v>203</v>
      </c>
      <c r="C93" s="152"/>
      <c r="D93" s="152"/>
      <c r="E93" s="152"/>
      <c r="F93" s="152"/>
      <c r="G93" s="152"/>
      <c r="H93" s="152"/>
      <c r="I93" s="152"/>
      <c r="J93" s="176"/>
      <c r="K93" s="169">
        <f t="shared" si="15"/>
        <v>0</v>
      </c>
    </row>
    <row r="94" spans="1:11" x14ac:dyDescent="0.2">
      <c r="A94" s="45" t="s">
        <v>216</v>
      </c>
      <c r="B94" s="112" t="s">
        <v>204</v>
      </c>
      <c r="C94" s="152"/>
      <c r="D94" s="152"/>
      <c r="E94" s="152"/>
      <c r="F94" s="152"/>
      <c r="G94" s="152"/>
      <c r="H94" s="152"/>
      <c r="I94" s="152"/>
      <c r="J94" s="176"/>
      <c r="K94" s="169">
        <f t="shared" si="15"/>
        <v>0</v>
      </c>
    </row>
    <row r="95" spans="1:11" x14ac:dyDescent="0.2">
      <c r="A95" s="45" t="s">
        <v>217</v>
      </c>
      <c r="B95" s="112" t="s">
        <v>205</v>
      </c>
      <c r="C95" s="152"/>
      <c r="D95" s="152"/>
      <c r="E95" s="152"/>
      <c r="F95" s="152"/>
      <c r="G95" s="152"/>
      <c r="H95" s="152"/>
      <c r="I95" s="152"/>
      <c r="J95" s="176"/>
      <c r="K95" s="169">
        <f t="shared" si="15"/>
        <v>0</v>
      </c>
    </row>
    <row r="96" spans="1:11" x14ac:dyDescent="0.2">
      <c r="A96" s="45" t="s">
        <v>207</v>
      </c>
      <c r="B96" s="112" t="s">
        <v>206</v>
      </c>
      <c r="C96" s="152"/>
      <c r="D96" s="152"/>
      <c r="E96" s="152"/>
      <c r="F96" s="152"/>
      <c r="G96" s="152"/>
      <c r="H96" s="152"/>
      <c r="I96" s="152"/>
      <c r="J96" s="176"/>
      <c r="K96" s="169">
        <f t="shared" si="15"/>
        <v>0</v>
      </c>
    </row>
    <row r="97" spans="1:11" x14ac:dyDescent="0.2">
      <c r="A97" s="59" t="s">
        <v>82</v>
      </c>
      <c r="B97" s="181" t="s">
        <v>83</v>
      </c>
      <c r="C97" s="183">
        <f>SUM(C86:C96)</f>
        <v>336</v>
      </c>
      <c r="D97" s="183">
        <f t="shared" ref="D97:J97" si="16">SUM(D86:D96)</f>
        <v>266</v>
      </c>
      <c r="E97" s="183"/>
      <c r="F97" s="183"/>
      <c r="G97" s="183">
        <f t="shared" si="16"/>
        <v>92</v>
      </c>
      <c r="H97" s="183">
        <f t="shared" si="16"/>
        <v>122</v>
      </c>
      <c r="I97" s="183">
        <f t="shared" si="16"/>
        <v>35</v>
      </c>
      <c r="J97" s="183">
        <f t="shared" si="16"/>
        <v>17</v>
      </c>
      <c r="K97" s="184">
        <f>SUM(K86:K96)</f>
        <v>868</v>
      </c>
    </row>
    <row r="98" spans="1:11" x14ac:dyDescent="0.2">
      <c r="A98" s="45" t="s">
        <v>293</v>
      </c>
      <c r="B98" s="102" t="s">
        <v>83</v>
      </c>
      <c r="C98" s="152">
        <v>188</v>
      </c>
      <c r="D98" s="152">
        <v>155</v>
      </c>
      <c r="E98" s="152"/>
      <c r="F98" s="152"/>
      <c r="G98" s="152">
        <v>52</v>
      </c>
      <c r="H98" s="152">
        <v>76</v>
      </c>
      <c r="I98" s="152">
        <v>22</v>
      </c>
      <c r="J98" s="152">
        <v>6</v>
      </c>
      <c r="K98" s="177">
        <f t="shared" ref="K98:K99" si="17">SUM(C98:J98)</f>
        <v>499</v>
      </c>
    </row>
    <row r="99" spans="1:11" x14ac:dyDescent="0.2">
      <c r="A99" s="45" t="s">
        <v>294</v>
      </c>
      <c r="B99" s="102" t="s">
        <v>83</v>
      </c>
      <c r="C99" s="152">
        <v>29</v>
      </c>
      <c r="D99" s="152">
        <v>6</v>
      </c>
      <c r="E99" s="152"/>
      <c r="F99" s="152"/>
      <c r="G99" s="152">
        <v>8</v>
      </c>
      <c r="H99" s="152">
        <v>2</v>
      </c>
      <c r="I99" s="152">
        <v>1</v>
      </c>
      <c r="J99" s="152">
        <v>1</v>
      </c>
      <c r="K99" s="177">
        <f t="shared" si="17"/>
        <v>47</v>
      </c>
    </row>
    <row r="100" spans="1:11" ht="15" x14ac:dyDescent="0.25">
      <c r="A100" s="391" t="s">
        <v>254</v>
      </c>
      <c r="B100" s="392"/>
      <c r="C100" s="392"/>
      <c r="D100" s="392"/>
      <c r="E100" s="392"/>
      <c r="F100" s="392"/>
      <c r="G100" s="392"/>
      <c r="H100" s="392"/>
      <c r="I100" s="392"/>
      <c r="J100" s="392"/>
      <c r="K100" s="393"/>
    </row>
    <row r="101" spans="1:11" x14ac:dyDescent="0.2">
      <c r="A101" s="68" t="s">
        <v>195</v>
      </c>
      <c r="B101" s="111" t="s">
        <v>194</v>
      </c>
      <c r="C101" s="412"/>
      <c r="D101" s="413"/>
      <c r="E101" s="413"/>
      <c r="F101" s="413"/>
      <c r="G101" s="413"/>
      <c r="H101" s="413"/>
      <c r="I101" s="413"/>
      <c r="J101" s="413"/>
      <c r="K101" s="414"/>
    </row>
    <row r="102" spans="1:11" x14ac:dyDescent="0.2">
      <c r="A102" s="45" t="s">
        <v>209</v>
      </c>
      <c r="B102" s="112" t="s">
        <v>196</v>
      </c>
      <c r="C102" s="152"/>
      <c r="D102" s="152"/>
      <c r="E102" s="152"/>
      <c r="F102" s="152"/>
      <c r="G102" s="152"/>
      <c r="H102" s="152"/>
      <c r="I102" s="152"/>
      <c r="J102" s="176"/>
      <c r="K102" s="169">
        <f>SUM(C102:J102)</f>
        <v>0</v>
      </c>
    </row>
    <row r="103" spans="1:11" x14ac:dyDescent="0.2">
      <c r="A103" s="45" t="s">
        <v>210</v>
      </c>
      <c r="B103" s="112" t="s">
        <v>197</v>
      </c>
      <c r="C103" s="152">
        <v>671</v>
      </c>
      <c r="D103" s="152">
        <v>480</v>
      </c>
      <c r="E103" s="152">
        <v>214</v>
      </c>
      <c r="F103" s="152">
        <v>360</v>
      </c>
      <c r="G103" s="152">
        <v>195</v>
      </c>
      <c r="H103" s="152">
        <v>248</v>
      </c>
      <c r="I103" s="152">
        <v>44</v>
      </c>
      <c r="J103" s="176">
        <v>9</v>
      </c>
      <c r="K103" s="169">
        <f t="shared" ref="K103:K112" si="18">SUM(C103:J103)</f>
        <v>2221</v>
      </c>
    </row>
    <row r="104" spans="1:11" x14ac:dyDescent="0.2">
      <c r="A104" s="45" t="s">
        <v>211</v>
      </c>
      <c r="B104" s="112" t="s">
        <v>198</v>
      </c>
      <c r="C104" s="152">
        <v>97</v>
      </c>
      <c r="D104" s="152"/>
      <c r="E104" s="152"/>
      <c r="F104" s="152"/>
      <c r="G104" s="152"/>
      <c r="H104" s="152"/>
      <c r="I104" s="152"/>
      <c r="J104" s="176"/>
      <c r="K104" s="169">
        <f t="shared" si="18"/>
        <v>97</v>
      </c>
    </row>
    <row r="105" spans="1:11" x14ac:dyDescent="0.2">
      <c r="A105" s="45" t="s">
        <v>212</v>
      </c>
      <c r="B105" s="112" t="s">
        <v>199</v>
      </c>
      <c r="C105" s="152"/>
      <c r="D105" s="152"/>
      <c r="E105" s="152"/>
      <c r="F105" s="152"/>
      <c r="G105" s="152"/>
      <c r="H105" s="152"/>
      <c r="I105" s="152"/>
      <c r="J105" s="176"/>
      <c r="K105" s="169">
        <f t="shared" si="18"/>
        <v>0</v>
      </c>
    </row>
    <row r="106" spans="1:11" x14ac:dyDescent="0.2">
      <c r="A106" s="45" t="s">
        <v>213</v>
      </c>
      <c r="B106" s="112" t="s">
        <v>200</v>
      </c>
      <c r="C106" s="152"/>
      <c r="D106" s="152"/>
      <c r="E106" s="152"/>
      <c r="F106" s="152"/>
      <c r="G106" s="152">
        <v>10</v>
      </c>
      <c r="H106" s="152">
        <v>37</v>
      </c>
      <c r="I106" s="152"/>
      <c r="J106" s="176"/>
      <c r="K106" s="169">
        <f t="shared" si="18"/>
        <v>47</v>
      </c>
    </row>
    <row r="107" spans="1:11" x14ac:dyDescent="0.2">
      <c r="A107" s="45" t="s">
        <v>214</v>
      </c>
      <c r="B107" s="112" t="s">
        <v>201</v>
      </c>
      <c r="C107" s="152"/>
      <c r="D107" s="152"/>
      <c r="E107" s="152"/>
      <c r="F107" s="152"/>
      <c r="G107" s="152"/>
      <c r="H107" s="152"/>
      <c r="I107" s="152"/>
      <c r="J107" s="176"/>
      <c r="K107" s="169">
        <f t="shared" si="18"/>
        <v>0</v>
      </c>
    </row>
    <row r="108" spans="1:11" x14ac:dyDescent="0.2">
      <c r="A108" s="45" t="s">
        <v>208</v>
      </c>
      <c r="B108" s="112" t="s">
        <v>202</v>
      </c>
      <c r="C108" s="152"/>
      <c r="D108" s="152"/>
      <c r="E108" s="152"/>
      <c r="F108" s="152"/>
      <c r="G108" s="152"/>
      <c r="H108" s="152"/>
      <c r="I108" s="152"/>
      <c r="J108" s="176"/>
      <c r="K108" s="169">
        <f t="shared" si="18"/>
        <v>0</v>
      </c>
    </row>
    <row r="109" spans="1:11" x14ac:dyDescent="0.2">
      <c r="A109" s="45" t="s">
        <v>215</v>
      </c>
      <c r="B109" s="112" t="s">
        <v>203</v>
      </c>
      <c r="C109" s="152"/>
      <c r="D109" s="152"/>
      <c r="E109" s="152"/>
      <c r="F109" s="152"/>
      <c r="G109" s="152"/>
      <c r="H109" s="152"/>
      <c r="I109" s="152"/>
      <c r="J109" s="176"/>
      <c r="K109" s="169">
        <f t="shared" si="18"/>
        <v>0</v>
      </c>
    </row>
    <row r="110" spans="1:11" x14ac:dyDescent="0.2">
      <c r="A110" s="45" t="s">
        <v>216</v>
      </c>
      <c r="B110" s="112" t="s">
        <v>204</v>
      </c>
      <c r="C110" s="152"/>
      <c r="D110" s="152"/>
      <c r="E110" s="152"/>
      <c r="F110" s="152"/>
      <c r="G110" s="152"/>
      <c r="H110" s="152"/>
      <c r="I110" s="152"/>
      <c r="J110" s="176"/>
      <c r="K110" s="169">
        <f t="shared" si="18"/>
        <v>0</v>
      </c>
    </row>
    <row r="111" spans="1:11" x14ac:dyDescent="0.2">
      <c r="A111" s="45" t="s">
        <v>217</v>
      </c>
      <c r="B111" s="112" t="s">
        <v>205</v>
      </c>
      <c r="C111" s="152">
        <v>1</v>
      </c>
      <c r="D111" s="152">
        <v>0</v>
      </c>
      <c r="E111" s="152"/>
      <c r="F111" s="152"/>
      <c r="G111" s="152">
        <v>0</v>
      </c>
      <c r="H111" s="152"/>
      <c r="I111" s="152"/>
      <c r="J111" s="176"/>
      <c r="K111" s="169">
        <f t="shared" si="18"/>
        <v>1</v>
      </c>
    </row>
    <row r="112" spans="1:11" x14ac:dyDescent="0.2">
      <c r="A112" s="45" t="s">
        <v>207</v>
      </c>
      <c r="B112" s="112" t="s">
        <v>206</v>
      </c>
      <c r="C112" s="152">
        <v>111</v>
      </c>
      <c r="D112" s="152">
        <v>81</v>
      </c>
      <c r="E112" s="152"/>
      <c r="F112" s="152"/>
      <c r="G112" s="152">
        <v>29</v>
      </c>
      <c r="H112" s="152">
        <v>72</v>
      </c>
      <c r="I112" s="152"/>
      <c r="J112" s="176"/>
      <c r="K112" s="169">
        <f t="shared" si="18"/>
        <v>293</v>
      </c>
    </row>
    <row r="113" spans="1:11" x14ac:dyDescent="0.2">
      <c r="A113" s="59" t="s">
        <v>82</v>
      </c>
      <c r="B113" s="181" t="s">
        <v>83</v>
      </c>
      <c r="C113" s="183">
        <f>SUM(C102:C112)</f>
        <v>880</v>
      </c>
      <c r="D113" s="183">
        <f t="shared" ref="D113:J113" si="19">SUM(D102:D112)</f>
        <v>561</v>
      </c>
      <c r="E113" s="183">
        <f t="shared" si="19"/>
        <v>214</v>
      </c>
      <c r="F113" s="183">
        <f t="shared" si="19"/>
        <v>360</v>
      </c>
      <c r="G113" s="183">
        <f t="shared" si="19"/>
        <v>234</v>
      </c>
      <c r="H113" s="183">
        <f t="shared" si="19"/>
        <v>357</v>
      </c>
      <c r="I113" s="183">
        <f t="shared" si="19"/>
        <v>44</v>
      </c>
      <c r="J113" s="183">
        <f t="shared" si="19"/>
        <v>9</v>
      </c>
      <c r="K113" s="184">
        <f>SUM(K102:K112)</f>
        <v>2659</v>
      </c>
    </row>
    <row r="114" spans="1:11" x14ac:dyDescent="0.2">
      <c r="A114" s="45" t="s">
        <v>295</v>
      </c>
      <c r="B114" s="102" t="s">
        <v>83</v>
      </c>
      <c r="C114" s="152">
        <v>600</v>
      </c>
      <c r="D114" s="152">
        <v>458</v>
      </c>
      <c r="E114" s="152">
        <v>207</v>
      </c>
      <c r="F114" s="152">
        <v>344</v>
      </c>
      <c r="G114" s="152">
        <v>168</v>
      </c>
      <c r="H114" s="152">
        <v>265</v>
      </c>
      <c r="I114" s="152">
        <v>25</v>
      </c>
      <c r="J114" s="152">
        <v>7</v>
      </c>
      <c r="K114" s="177">
        <f t="shared" ref="K114:K115" si="20">SUM(C114:J114)</f>
        <v>2074</v>
      </c>
    </row>
    <row r="115" spans="1:11" x14ac:dyDescent="0.2">
      <c r="A115" s="45" t="s">
        <v>296</v>
      </c>
      <c r="B115" s="102" t="s">
        <v>83</v>
      </c>
      <c r="C115" s="152">
        <v>9</v>
      </c>
      <c r="D115" s="152">
        <v>2</v>
      </c>
      <c r="E115" s="152">
        <v>0</v>
      </c>
      <c r="F115" s="152">
        <v>1</v>
      </c>
      <c r="G115" s="152">
        <v>0</v>
      </c>
      <c r="H115" s="152">
        <v>4</v>
      </c>
      <c r="I115" s="152">
        <v>0</v>
      </c>
      <c r="J115" s="152">
        <v>0</v>
      </c>
      <c r="K115" s="177">
        <f t="shared" si="20"/>
        <v>16</v>
      </c>
    </row>
    <row r="116" spans="1:11" ht="15" x14ac:dyDescent="0.25">
      <c r="A116" s="391" t="s">
        <v>255</v>
      </c>
      <c r="B116" s="392"/>
      <c r="C116" s="392"/>
      <c r="D116" s="392"/>
      <c r="E116" s="392"/>
      <c r="F116" s="392"/>
      <c r="G116" s="392"/>
      <c r="H116" s="392"/>
      <c r="I116" s="392"/>
      <c r="J116" s="392"/>
      <c r="K116" s="393"/>
    </row>
    <row r="117" spans="1:11" x14ac:dyDescent="0.2">
      <c r="A117" s="68" t="s">
        <v>195</v>
      </c>
      <c r="B117" s="111" t="s">
        <v>194</v>
      </c>
      <c r="C117" s="412"/>
      <c r="D117" s="413"/>
      <c r="E117" s="413"/>
      <c r="F117" s="413"/>
      <c r="G117" s="413"/>
      <c r="H117" s="413"/>
      <c r="I117" s="413"/>
      <c r="J117" s="413"/>
      <c r="K117" s="414"/>
    </row>
    <row r="118" spans="1:11" x14ac:dyDescent="0.2">
      <c r="A118" s="45" t="s">
        <v>209</v>
      </c>
      <c r="B118" s="112" t="s">
        <v>196</v>
      </c>
      <c r="C118" s="152"/>
      <c r="D118" s="152"/>
      <c r="E118" s="152"/>
      <c r="F118" s="152"/>
      <c r="G118" s="152"/>
      <c r="H118" s="152"/>
      <c r="I118" s="152"/>
      <c r="J118" s="176"/>
      <c r="K118" s="169">
        <f>SUM(C118:J118)</f>
        <v>0</v>
      </c>
    </row>
    <row r="119" spans="1:11" x14ac:dyDescent="0.2">
      <c r="A119" s="45" t="s">
        <v>210</v>
      </c>
      <c r="B119" s="112" t="s">
        <v>197</v>
      </c>
      <c r="C119" s="152">
        <v>94</v>
      </c>
      <c r="D119" s="152">
        <v>63</v>
      </c>
      <c r="E119" s="152"/>
      <c r="F119" s="152"/>
      <c r="G119" s="152">
        <v>16</v>
      </c>
      <c r="H119" s="152">
        <v>11</v>
      </c>
      <c r="I119" s="152"/>
      <c r="J119" s="176"/>
      <c r="K119" s="169">
        <f t="shared" ref="K119:K128" si="21">SUM(C119:J119)</f>
        <v>184</v>
      </c>
    </row>
    <row r="120" spans="1:11" x14ac:dyDescent="0.2">
      <c r="A120" s="45" t="s">
        <v>211</v>
      </c>
      <c r="B120" s="112" t="s">
        <v>198</v>
      </c>
      <c r="C120" s="152"/>
      <c r="D120" s="152"/>
      <c r="E120" s="152"/>
      <c r="F120" s="152"/>
      <c r="G120" s="152"/>
      <c r="H120" s="152"/>
      <c r="I120" s="152"/>
      <c r="J120" s="176"/>
      <c r="K120" s="169">
        <f t="shared" si="21"/>
        <v>0</v>
      </c>
    </row>
    <row r="121" spans="1:11" x14ac:dyDescent="0.2">
      <c r="A121" s="45" t="s">
        <v>212</v>
      </c>
      <c r="B121" s="112" t="s">
        <v>199</v>
      </c>
      <c r="C121" s="152"/>
      <c r="D121" s="152"/>
      <c r="E121" s="152"/>
      <c r="F121" s="152"/>
      <c r="G121" s="152">
        <v>9</v>
      </c>
      <c r="H121" s="152"/>
      <c r="I121" s="152"/>
      <c r="J121" s="176"/>
      <c r="K121" s="169">
        <f t="shared" si="21"/>
        <v>9</v>
      </c>
    </row>
    <row r="122" spans="1:11" x14ac:dyDescent="0.2">
      <c r="A122" s="45" t="s">
        <v>213</v>
      </c>
      <c r="B122" s="112" t="s">
        <v>200</v>
      </c>
      <c r="C122" s="152"/>
      <c r="D122" s="152"/>
      <c r="E122" s="152"/>
      <c r="F122" s="152"/>
      <c r="G122" s="152"/>
      <c r="H122" s="152"/>
      <c r="I122" s="152"/>
      <c r="J122" s="176"/>
      <c r="K122" s="169">
        <f t="shared" si="21"/>
        <v>0</v>
      </c>
    </row>
    <row r="123" spans="1:11" x14ac:dyDescent="0.2">
      <c r="A123" s="45" t="s">
        <v>214</v>
      </c>
      <c r="B123" s="112" t="s">
        <v>201</v>
      </c>
      <c r="C123" s="152">
        <v>315</v>
      </c>
      <c r="D123" s="152">
        <v>96</v>
      </c>
      <c r="E123" s="152"/>
      <c r="F123" s="152"/>
      <c r="G123" s="152">
        <v>71</v>
      </c>
      <c r="H123" s="152">
        <v>4</v>
      </c>
      <c r="I123" s="152">
        <v>15</v>
      </c>
      <c r="J123" s="176">
        <v>2</v>
      </c>
      <c r="K123" s="169">
        <f t="shared" si="21"/>
        <v>503</v>
      </c>
    </row>
    <row r="124" spans="1:11" x14ac:dyDescent="0.2">
      <c r="A124" s="45" t="s">
        <v>208</v>
      </c>
      <c r="B124" s="112" t="s">
        <v>202</v>
      </c>
      <c r="C124" s="152">
        <v>228</v>
      </c>
      <c r="D124" s="152">
        <v>44</v>
      </c>
      <c r="E124" s="152"/>
      <c r="F124" s="152"/>
      <c r="G124" s="152">
        <v>7</v>
      </c>
      <c r="H124" s="152">
        <v>18</v>
      </c>
      <c r="I124" s="152"/>
      <c r="J124" s="176"/>
      <c r="K124" s="169">
        <f t="shared" si="21"/>
        <v>297</v>
      </c>
    </row>
    <row r="125" spans="1:11" x14ac:dyDescent="0.2">
      <c r="A125" s="45" t="s">
        <v>215</v>
      </c>
      <c r="B125" s="112" t="s">
        <v>203</v>
      </c>
      <c r="C125" s="152">
        <v>2</v>
      </c>
      <c r="D125" s="152">
        <v>0</v>
      </c>
      <c r="E125" s="152"/>
      <c r="F125" s="152"/>
      <c r="G125" s="152">
        <v>3</v>
      </c>
      <c r="H125" s="152"/>
      <c r="I125" s="152">
        <v>18</v>
      </c>
      <c r="J125" s="176">
        <v>0</v>
      </c>
      <c r="K125" s="169">
        <f t="shared" si="21"/>
        <v>23</v>
      </c>
    </row>
    <row r="126" spans="1:11" x14ac:dyDescent="0.2">
      <c r="A126" s="45" t="s">
        <v>216</v>
      </c>
      <c r="B126" s="112" t="s">
        <v>204</v>
      </c>
      <c r="C126" s="152"/>
      <c r="D126" s="152"/>
      <c r="E126" s="152"/>
      <c r="F126" s="152"/>
      <c r="G126" s="152"/>
      <c r="H126" s="152"/>
      <c r="I126" s="152"/>
      <c r="J126" s="176"/>
      <c r="K126" s="169">
        <f t="shared" si="21"/>
        <v>0</v>
      </c>
    </row>
    <row r="127" spans="1:11" x14ac:dyDescent="0.2">
      <c r="A127" s="45" t="s">
        <v>217</v>
      </c>
      <c r="B127" s="112" t="s">
        <v>205</v>
      </c>
      <c r="C127" s="152"/>
      <c r="D127" s="152"/>
      <c r="E127" s="152"/>
      <c r="F127" s="152"/>
      <c r="G127" s="152"/>
      <c r="H127" s="152"/>
      <c r="I127" s="152"/>
      <c r="J127" s="176"/>
      <c r="K127" s="169">
        <f t="shared" si="21"/>
        <v>0</v>
      </c>
    </row>
    <row r="128" spans="1:11" x14ac:dyDescent="0.2">
      <c r="A128" s="45" t="s">
        <v>207</v>
      </c>
      <c r="B128" s="112" t="s">
        <v>206</v>
      </c>
      <c r="C128" s="152"/>
      <c r="D128" s="152"/>
      <c r="E128" s="152"/>
      <c r="F128" s="152"/>
      <c r="G128" s="152"/>
      <c r="H128" s="152"/>
      <c r="I128" s="152"/>
      <c r="J128" s="176"/>
      <c r="K128" s="169">
        <f t="shared" si="21"/>
        <v>0</v>
      </c>
    </row>
    <row r="129" spans="1:11" x14ac:dyDescent="0.2">
      <c r="A129" s="59" t="s">
        <v>82</v>
      </c>
      <c r="B129" s="181" t="s">
        <v>83</v>
      </c>
      <c r="C129" s="183">
        <f>SUM(C118:C128)</f>
        <v>639</v>
      </c>
      <c r="D129" s="183">
        <f t="shared" ref="D129:J129" si="22">SUM(D118:D128)</f>
        <v>203</v>
      </c>
      <c r="E129" s="183"/>
      <c r="F129" s="183"/>
      <c r="G129" s="183">
        <f t="shared" si="22"/>
        <v>106</v>
      </c>
      <c r="H129" s="183">
        <f t="shared" si="22"/>
        <v>33</v>
      </c>
      <c r="I129" s="183">
        <f t="shared" si="22"/>
        <v>33</v>
      </c>
      <c r="J129" s="183">
        <f t="shared" si="22"/>
        <v>2</v>
      </c>
      <c r="K129" s="184">
        <f>SUM(K118:K128)</f>
        <v>1016</v>
      </c>
    </row>
    <row r="130" spans="1:11" x14ac:dyDescent="0.2">
      <c r="A130" s="45" t="s">
        <v>297</v>
      </c>
      <c r="B130" s="102" t="s">
        <v>83</v>
      </c>
      <c r="C130" s="152">
        <v>261</v>
      </c>
      <c r="D130" s="152">
        <v>96</v>
      </c>
      <c r="E130" s="152"/>
      <c r="F130" s="152"/>
      <c r="G130" s="152">
        <v>66</v>
      </c>
      <c r="H130" s="152">
        <v>8</v>
      </c>
      <c r="I130" s="152">
        <v>16</v>
      </c>
      <c r="J130" s="152">
        <v>2</v>
      </c>
      <c r="K130" s="177">
        <f t="shared" ref="K130:K131" si="23">SUM(C130:J130)</f>
        <v>449</v>
      </c>
    </row>
    <row r="131" spans="1:11" x14ac:dyDescent="0.2">
      <c r="A131" s="45" t="s">
        <v>298</v>
      </c>
      <c r="B131" s="102" t="s">
        <v>83</v>
      </c>
      <c r="C131" s="152">
        <v>60</v>
      </c>
      <c r="D131" s="152">
        <v>6</v>
      </c>
      <c r="E131" s="152"/>
      <c r="F131" s="152"/>
      <c r="G131" s="152">
        <v>5</v>
      </c>
      <c r="H131" s="152">
        <v>1</v>
      </c>
      <c r="I131" s="152">
        <v>0</v>
      </c>
      <c r="J131" s="152">
        <v>0</v>
      </c>
      <c r="K131" s="177">
        <f t="shared" si="23"/>
        <v>72</v>
      </c>
    </row>
    <row r="132" spans="1:11" ht="15" x14ac:dyDescent="0.25">
      <c r="A132" s="391" t="s">
        <v>256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3"/>
    </row>
    <row r="133" spans="1:11" x14ac:dyDescent="0.2">
      <c r="A133" s="68" t="s">
        <v>195</v>
      </c>
      <c r="B133" s="111" t="s">
        <v>194</v>
      </c>
      <c r="C133" s="412"/>
      <c r="D133" s="413"/>
      <c r="E133" s="413"/>
      <c r="F133" s="413"/>
      <c r="G133" s="413"/>
      <c r="H133" s="413"/>
      <c r="I133" s="413"/>
      <c r="J133" s="413"/>
      <c r="K133" s="414"/>
    </row>
    <row r="134" spans="1:11" x14ac:dyDescent="0.2">
      <c r="A134" s="45" t="s">
        <v>209</v>
      </c>
      <c r="B134" s="112" t="s">
        <v>196</v>
      </c>
      <c r="C134" s="102"/>
      <c r="D134" s="102"/>
      <c r="E134" s="102"/>
      <c r="F134" s="102"/>
      <c r="G134" s="102"/>
      <c r="H134" s="102"/>
      <c r="I134" s="102"/>
      <c r="J134" s="102"/>
      <c r="K134" s="103">
        <f t="shared" ref="K134" si="24">SUM(K6,K22,K38,K54,K70,K86,K102,K118)</f>
        <v>0</v>
      </c>
    </row>
    <row r="135" spans="1:11" x14ac:dyDescent="0.2">
      <c r="A135" s="45" t="s">
        <v>210</v>
      </c>
      <c r="B135" s="112" t="s">
        <v>197</v>
      </c>
      <c r="C135" s="102">
        <f t="shared" ref="C135:K147" si="25">SUM(C7,C23,C39,C55,C71,C87,C103,C119)</f>
        <v>845</v>
      </c>
      <c r="D135" s="102">
        <f t="shared" si="25"/>
        <v>609</v>
      </c>
      <c r="E135" s="102">
        <f t="shared" si="25"/>
        <v>214</v>
      </c>
      <c r="F135" s="102">
        <f t="shared" si="25"/>
        <v>360</v>
      </c>
      <c r="G135" s="102">
        <f t="shared" si="25"/>
        <v>242</v>
      </c>
      <c r="H135" s="102">
        <f t="shared" si="25"/>
        <v>294</v>
      </c>
      <c r="I135" s="102">
        <f t="shared" si="25"/>
        <v>44</v>
      </c>
      <c r="J135" s="102">
        <f t="shared" si="25"/>
        <v>9</v>
      </c>
      <c r="K135" s="103">
        <f t="shared" si="25"/>
        <v>2617</v>
      </c>
    </row>
    <row r="136" spans="1:11" x14ac:dyDescent="0.2">
      <c r="A136" s="45" t="s">
        <v>211</v>
      </c>
      <c r="B136" s="112" t="s">
        <v>198</v>
      </c>
      <c r="C136" s="102">
        <f t="shared" si="25"/>
        <v>510</v>
      </c>
      <c r="D136" s="102">
        <f t="shared" si="25"/>
        <v>153</v>
      </c>
      <c r="E136" s="102"/>
      <c r="F136" s="102"/>
      <c r="G136" s="102">
        <f t="shared" si="25"/>
        <v>161</v>
      </c>
      <c r="H136" s="102">
        <f t="shared" si="25"/>
        <v>108</v>
      </c>
      <c r="I136" s="102">
        <f t="shared" si="25"/>
        <v>53</v>
      </c>
      <c r="J136" s="102">
        <f t="shared" si="25"/>
        <v>39</v>
      </c>
      <c r="K136" s="103">
        <f t="shared" si="25"/>
        <v>1024</v>
      </c>
    </row>
    <row r="137" spans="1:11" x14ac:dyDescent="0.2">
      <c r="A137" s="45" t="s">
        <v>212</v>
      </c>
      <c r="B137" s="112" t="s">
        <v>199</v>
      </c>
      <c r="C137" s="102">
        <f t="shared" si="25"/>
        <v>255</v>
      </c>
      <c r="D137" s="102">
        <f t="shared" si="25"/>
        <v>122</v>
      </c>
      <c r="E137" s="102"/>
      <c r="F137" s="102"/>
      <c r="G137" s="102">
        <f t="shared" si="25"/>
        <v>89</v>
      </c>
      <c r="H137" s="102"/>
      <c r="I137" s="102">
        <f t="shared" si="25"/>
        <v>27</v>
      </c>
      <c r="J137" s="102">
        <f t="shared" si="25"/>
        <v>12</v>
      </c>
      <c r="K137" s="103">
        <f t="shared" si="25"/>
        <v>505</v>
      </c>
    </row>
    <row r="138" spans="1:11" x14ac:dyDescent="0.2">
      <c r="A138" s="45" t="s">
        <v>213</v>
      </c>
      <c r="B138" s="112" t="s">
        <v>200</v>
      </c>
      <c r="C138" s="102">
        <f t="shared" si="25"/>
        <v>234</v>
      </c>
      <c r="D138" s="102">
        <f t="shared" si="25"/>
        <v>102</v>
      </c>
      <c r="E138" s="102"/>
      <c r="F138" s="102"/>
      <c r="G138" s="102">
        <f t="shared" si="25"/>
        <v>121</v>
      </c>
      <c r="H138" s="102">
        <f t="shared" si="25"/>
        <v>95</v>
      </c>
      <c r="I138" s="102"/>
      <c r="J138" s="102"/>
      <c r="K138" s="103">
        <f t="shared" si="25"/>
        <v>552</v>
      </c>
    </row>
    <row r="139" spans="1:11" x14ac:dyDescent="0.2">
      <c r="A139" s="45" t="s">
        <v>214</v>
      </c>
      <c r="B139" s="112" t="s">
        <v>201</v>
      </c>
      <c r="C139" s="102">
        <f t="shared" si="25"/>
        <v>480</v>
      </c>
      <c r="D139" s="102">
        <f t="shared" si="25"/>
        <v>194</v>
      </c>
      <c r="E139" s="102"/>
      <c r="F139" s="102"/>
      <c r="G139" s="102">
        <f t="shared" si="25"/>
        <v>71</v>
      </c>
      <c r="H139" s="102">
        <f t="shared" si="25"/>
        <v>18</v>
      </c>
      <c r="I139" s="102">
        <f t="shared" si="25"/>
        <v>33</v>
      </c>
      <c r="J139" s="102">
        <f t="shared" si="25"/>
        <v>2</v>
      </c>
      <c r="K139" s="103">
        <f t="shared" si="25"/>
        <v>798</v>
      </c>
    </row>
    <row r="140" spans="1:11" x14ac:dyDescent="0.2">
      <c r="A140" s="45" t="s">
        <v>208</v>
      </c>
      <c r="B140" s="112" t="s">
        <v>202</v>
      </c>
      <c r="C140" s="102">
        <f t="shared" si="25"/>
        <v>228</v>
      </c>
      <c r="D140" s="102">
        <f t="shared" si="25"/>
        <v>44</v>
      </c>
      <c r="E140" s="102"/>
      <c r="F140" s="102"/>
      <c r="G140" s="102">
        <f t="shared" si="25"/>
        <v>7</v>
      </c>
      <c r="H140" s="102">
        <f t="shared" si="25"/>
        <v>18</v>
      </c>
      <c r="I140" s="102"/>
      <c r="J140" s="102"/>
      <c r="K140" s="103">
        <f t="shared" si="25"/>
        <v>297</v>
      </c>
    </row>
    <row r="141" spans="1:11" x14ac:dyDescent="0.2">
      <c r="A141" s="45" t="s">
        <v>215</v>
      </c>
      <c r="B141" s="112" t="s">
        <v>203</v>
      </c>
      <c r="C141" s="102">
        <f t="shared" si="25"/>
        <v>285</v>
      </c>
      <c r="D141" s="102">
        <f t="shared" si="25"/>
        <v>116</v>
      </c>
      <c r="E141" s="102"/>
      <c r="F141" s="102"/>
      <c r="G141" s="102">
        <f t="shared" si="25"/>
        <v>35</v>
      </c>
      <c r="H141" s="102">
        <f t="shared" si="25"/>
        <v>41</v>
      </c>
      <c r="I141" s="102">
        <f t="shared" si="25"/>
        <v>36</v>
      </c>
      <c r="J141" s="102">
        <f t="shared" si="25"/>
        <v>17</v>
      </c>
      <c r="K141" s="103">
        <f t="shared" si="25"/>
        <v>530</v>
      </c>
    </row>
    <row r="142" spans="1:11" x14ac:dyDescent="0.2">
      <c r="A142" s="45" t="s">
        <v>216</v>
      </c>
      <c r="B142" s="112" t="s">
        <v>204</v>
      </c>
      <c r="C142" s="102"/>
      <c r="D142" s="102"/>
      <c r="E142" s="102"/>
      <c r="F142" s="102"/>
      <c r="G142" s="102"/>
      <c r="H142" s="102"/>
      <c r="I142" s="102"/>
      <c r="J142" s="102"/>
      <c r="K142" s="103">
        <f t="shared" si="25"/>
        <v>0</v>
      </c>
    </row>
    <row r="143" spans="1:11" x14ac:dyDescent="0.2">
      <c r="A143" s="45" t="s">
        <v>217</v>
      </c>
      <c r="B143" s="112" t="s">
        <v>205</v>
      </c>
      <c r="C143" s="102">
        <f t="shared" si="25"/>
        <v>797</v>
      </c>
      <c r="D143" s="102">
        <f t="shared" si="25"/>
        <v>504</v>
      </c>
      <c r="E143" s="102"/>
      <c r="F143" s="102"/>
      <c r="G143" s="102">
        <f t="shared" si="25"/>
        <v>10</v>
      </c>
      <c r="H143" s="102"/>
      <c r="I143" s="102"/>
      <c r="J143" s="102"/>
      <c r="K143" s="103">
        <f t="shared" si="25"/>
        <v>1311</v>
      </c>
    </row>
    <row r="144" spans="1:11" ht="13.5" thickBot="1" x14ac:dyDescent="0.25">
      <c r="A144" s="49" t="s">
        <v>207</v>
      </c>
      <c r="B144" s="178" t="s">
        <v>206</v>
      </c>
      <c r="C144" s="179">
        <f t="shared" si="25"/>
        <v>111</v>
      </c>
      <c r="D144" s="179">
        <f t="shared" si="25"/>
        <v>81</v>
      </c>
      <c r="E144" s="179"/>
      <c r="F144" s="179"/>
      <c r="G144" s="179">
        <f t="shared" si="25"/>
        <v>29</v>
      </c>
      <c r="H144" s="179">
        <f t="shared" si="25"/>
        <v>72</v>
      </c>
      <c r="I144" s="179"/>
      <c r="J144" s="179"/>
      <c r="K144" s="180">
        <f t="shared" si="25"/>
        <v>293</v>
      </c>
    </row>
    <row r="145" spans="1:11" x14ac:dyDescent="0.2">
      <c r="A145" s="185" t="s">
        <v>84</v>
      </c>
      <c r="B145" s="186" t="s">
        <v>83</v>
      </c>
      <c r="C145" s="187">
        <f t="shared" si="25"/>
        <v>3745</v>
      </c>
      <c r="D145" s="187">
        <f t="shared" si="25"/>
        <v>1925</v>
      </c>
      <c r="E145" s="187">
        <f t="shared" si="25"/>
        <v>214</v>
      </c>
      <c r="F145" s="187">
        <f t="shared" si="25"/>
        <v>360</v>
      </c>
      <c r="G145" s="187">
        <f t="shared" si="25"/>
        <v>765</v>
      </c>
      <c r="H145" s="187">
        <f t="shared" si="25"/>
        <v>646</v>
      </c>
      <c r="I145" s="187">
        <f t="shared" si="25"/>
        <v>193</v>
      </c>
      <c r="J145" s="187">
        <f t="shared" si="25"/>
        <v>79</v>
      </c>
      <c r="K145" s="188">
        <f t="shared" si="25"/>
        <v>7927</v>
      </c>
    </row>
    <row r="146" spans="1:11" x14ac:dyDescent="0.2">
      <c r="A146" s="7" t="s">
        <v>72</v>
      </c>
      <c r="B146" s="152" t="s">
        <v>83</v>
      </c>
      <c r="C146" s="102">
        <f t="shared" si="25"/>
        <v>2204</v>
      </c>
      <c r="D146" s="102">
        <f t="shared" si="25"/>
        <v>1293</v>
      </c>
      <c r="E146" s="102">
        <f t="shared" si="25"/>
        <v>207</v>
      </c>
      <c r="F146" s="102">
        <f t="shared" si="25"/>
        <v>344</v>
      </c>
      <c r="G146" s="102">
        <f t="shared" si="25"/>
        <v>530</v>
      </c>
      <c r="H146" s="102">
        <f t="shared" si="25"/>
        <v>431</v>
      </c>
      <c r="I146" s="102">
        <f t="shared" si="25"/>
        <v>98</v>
      </c>
      <c r="J146" s="102">
        <f t="shared" si="25"/>
        <v>32</v>
      </c>
      <c r="K146" s="103">
        <f t="shared" si="25"/>
        <v>5139</v>
      </c>
    </row>
    <row r="147" spans="1:11" ht="13.5" thickBot="1" x14ac:dyDescent="0.25">
      <c r="A147" s="15" t="s">
        <v>73</v>
      </c>
      <c r="B147" s="133" t="s">
        <v>83</v>
      </c>
      <c r="C147" s="179">
        <f t="shared" si="25"/>
        <v>234</v>
      </c>
      <c r="D147" s="179">
        <f t="shared" si="25"/>
        <v>39</v>
      </c>
      <c r="E147" s="179">
        <f t="shared" si="25"/>
        <v>0</v>
      </c>
      <c r="F147" s="179">
        <f t="shared" si="25"/>
        <v>1</v>
      </c>
      <c r="G147" s="179">
        <f t="shared" si="25"/>
        <v>39</v>
      </c>
      <c r="H147" s="179">
        <f t="shared" si="25"/>
        <v>11</v>
      </c>
      <c r="I147" s="179">
        <f t="shared" si="25"/>
        <v>13</v>
      </c>
      <c r="J147" s="179">
        <f t="shared" si="25"/>
        <v>10</v>
      </c>
      <c r="K147" s="180">
        <f t="shared" si="25"/>
        <v>347</v>
      </c>
    </row>
    <row r="149" spans="1:11" x14ac:dyDescent="0.2">
      <c r="A149" s="448"/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</row>
    <row r="150" spans="1:11" x14ac:dyDescent="0.2">
      <c r="A150" s="2" t="s">
        <v>5</v>
      </c>
    </row>
    <row r="151" spans="1:11" x14ac:dyDescent="0.2">
      <c r="A151" s="1" t="s">
        <v>322</v>
      </c>
    </row>
  </sheetData>
  <sheetProtection password="CC5B" sheet="1" objects="1" scenarios="1"/>
  <mergeCells count="26">
    <mergeCell ref="A4:K4"/>
    <mergeCell ref="C37:K37"/>
    <mergeCell ref="C53:K53"/>
    <mergeCell ref="C5:K5"/>
    <mergeCell ref="C21:K21"/>
    <mergeCell ref="A52:K52"/>
    <mergeCell ref="A36:K36"/>
    <mergeCell ref="A20:K20"/>
    <mergeCell ref="I2:J2"/>
    <mergeCell ref="A1:K1"/>
    <mergeCell ref="C2:D2"/>
    <mergeCell ref="E2:F2"/>
    <mergeCell ref="G2:H2"/>
    <mergeCell ref="A2:A3"/>
    <mergeCell ref="B2:B3"/>
    <mergeCell ref="C69:K69"/>
    <mergeCell ref="C85:K85"/>
    <mergeCell ref="A100:K100"/>
    <mergeCell ref="A84:K84"/>
    <mergeCell ref="A68:K68"/>
    <mergeCell ref="A149:K149"/>
    <mergeCell ref="C101:K101"/>
    <mergeCell ref="C117:K117"/>
    <mergeCell ref="C133:K133"/>
    <mergeCell ref="A132:K132"/>
    <mergeCell ref="A116:K116"/>
  </mergeCells>
  <pageMargins left="0.70866141732283472" right="0.70866141732283472" top="0.74803149606299213" bottom="0.74803149606299213" header="0.31496062992125984" footer="0.31496062992125984"/>
  <pageSetup paperSize="9" scale="72" firstPageNumber="105" fitToWidth="3" fitToHeight="3" orientation="landscape" useFirstPageNumber="1" r:id="rId1"/>
  <headerFooter>
    <oddFooter>&amp;C&amp;P</oddFooter>
  </headerFooter>
  <rowBreaks count="2" manualBreakCount="2">
    <brk id="51" max="16383" man="1"/>
    <brk id="9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35"/>
  <sheetViews>
    <sheetView zoomScaleNormal="100" workbookViewId="0">
      <selection activeCell="M27" sqref="M27"/>
    </sheetView>
  </sheetViews>
  <sheetFormatPr defaultColWidth="9.140625" defaultRowHeight="12.75" x14ac:dyDescent="0.2"/>
  <cols>
    <col min="1" max="1" width="47.85546875" style="2" customWidth="1"/>
    <col min="2" max="2" width="6.7109375" style="109" customWidth="1"/>
    <col min="3" max="3" width="8.28515625" style="109" customWidth="1"/>
    <col min="4" max="4" width="6.85546875" style="109" customWidth="1"/>
    <col min="5" max="5" width="8.5703125" style="109" customWidth="1"/>
    <col min="6" max="6" width="7.42578125" style="109" customWidth="1"/>
    <col min="7" max="7" width="8.7109375" style="109" customWidth="1"/>
    <col min="8" max="8" width="7" style="109" customWidth="1"/>
    <col min="9" max="11" width="9.140625" style="109"/>
    <col min="12" max="16384" width="9.140625" style="1"/>
  </cols>
  <sheetData>
    <row r="1" spans="1:11" ht="33.75" customHeight="1" x14ac:dyDescent="0.2">
      <c r="A1" s="449" t="s">
        <v>331</v>
      </c>
      <c r="B1" s="450"/>
      <c r="C1" s="450"/>
      <c r="D1" s="450"/>
      <c r="E1" s="450"/>
      <c r="F1" s="450"/>
      <c r="G1" s="450"/>
      <c r="H1" s="450"/>
      <c r="I1" s="450"/>
      <c r="J1" s="450"/>
      <c r="K1" s="427"/>
    </row>
    <row r="2" spans="1:11" s="4" customFormat="1" ht="38.25" customHeight="1" x14ac:dyDescent="0.2">
      <c r="A2" s="451" t="s">
        <v>247</v>
      </c>
      <c r="B2" s="421"/>
      <c r="C2" s="416" t="s">
        <v>0</v>
      </c>
      <c r="D2" s="416"/>
      <c r="E2" s="416" t="s">
        <v>2</v>
      </c>
      <c r="F2" s="416"/>
      <c r="G2" s="416" t="s">
        <v>1</v>
      </c>
      <c r="H2" s="416"/>
      <c r="I2" s="417" t="s">
        <v>3</v>
      </c>
      <c r="J2" s="418"/>
      <c r="K2" s="16" t="s">
        <v>4</v>
      </c>
    </row>
    <row r="3" spans="1:11" s="4" customFormat="1" ht="13.5" customHeight="1" thickBot="1" x14ac:dyDescent="0.25">
      <c r="A3" s="409"/>
      <c r="B3" s="422"/>
      <c r="C3" s="174" t="s">
        <v>7</v>
      </c>
      <c r="D3" s="174" t="s">
        <v>8</v>
      </c>
      <c r="E3" s="174" t="s">
        <v>7</v>
      </c>
      <c r="F3" s="174" t="s">
        <v>8</v>
      </c>
      <c r="G3" s="174" t="s">
        <v>7</v>
      </c>
      <c r="H3" s="174" t="s">
        <v>8</v>
      </c>
      <c r="I3" s="174" t="s">
        <v>7</v>
      </c>
      <c r="J3" s="174" t="s">
        <v>8</v>
      </c>
      <c r="K3" s="175"/>
    </row>
    <row r="4" spans="1:11" ht="15" x14ac:dyDescent="0.25">
      <c r="A4" s="394" t="s">
        <v>253</v>
      </c>
      <c r="B4" s="395"/>
      <c r="C4" s="395"/>
      <c r="D4" s="395"/>
      <c r="E4" s="395"/>
      <c r="F4" s="395"/>
      <c r="G4" s="395"/>
      <c r="H4" s="395"/>
      <c r="I4" s="395"/>
      <c r="J4" s="395"/>
      <c r="K4" s="419"/>
    </row>
    <row r="5" spans="1:11" x14ac:dyDescent="0.2">
      <c r="A5" s="68" t="s">
        <v>195</v>
      </c>
      <c r="B5" s="111" t="s">
        <v>194</v>
      </c>
      <c r="C5" s="412"/>
      <c r="D5" s="413"/>
      <c r="E5" s="413"/>
      <c r="F5" s="413"/>
      <c r="G5" s="413"/>
      <c r="H5" s="413"/>
      <c r="I5" s="413"/>
      <c r="J5" s="413"/>
      <c r="K5" s="414"/>
    </row>
    <row r="6" spans="1:11" x14ac:dyDescent="0.2">
      <c r="A6" s="45" t="s">
        <v>209</v>
      </c>
      <c r="B6" s="112" t="s">
        <v>196</v>
      </c>
      <c r="C6" s="152"/>
      <c r="D6" s="152"/>
      <c r="E6" s="152"/>
      <c r="F6" s="152"/>
      <c r="G6" s="152"/>
      <c r="H6" s="152"/>
      <c r="I6" s="152"/>
      <c r="J6" s="176"/>
      <c r="K6" s="169">
        <f>SUM(C6:J6)</f>
        <v>0</v>
      </c>
    </row>
    <row r="7" spans="1:11" x14ac:dyDescent="0.2">
      <c r="A7" s="45" t="s">
        <v>210</v>
      </c>
      <c r="B7" s="112" t="s">
        <v>197</v>
      </c>
      <c r="C7" s="152"/>
      <c r="D7" s="152"/>
      <c r="E7" s="152"/>
      <c r="F7" s="152"/>
      <c r="G7" s="152"/>
      <c r="H7" s="152"/>
      <c r="I7" s="152"/>
      <c r="J7" s="176"/>
      <c r="K7" s="169">
        <f t="shared" ref="K7:K16" si="0">SUM(C7:J7)</f>
        <v>0</v>
      </c>
    </row>
    <row r="8" spans="1:11" x14ac:dyDescent="0.2">
      <c r="A8" s="45" t="s">
        <v>211</v>
      </c>
      <c r="B8" s="112" t="s">
        <v>198</v>
      </c>
      <c r="C8" s="152"/>
      <c r="D8" s="152"/>
      <c r="E8" s="152"/>
      <c r="F8" s="152"/>
      <c r="G8" s="152"/>
      <c r="H8" s="152"/>
      <c r="I8" s="152">
        <v>1</v>
      </c>
      <c r="J8" s="176"/>
      <c r="K8" s="169">
        <f t="shared" si="0"/>
        <v>1</v>
      </c>
    </row>
    <row r="9" spans="1:11" x14ac:dyDescent="0.2">
      <c r="A9" s="45" t="s">
        <v>212</v>
      </c>
      <c r="B9" s="112" t="s">
        <v>199</v>
      </c>
      <c r="C9" s="152"/>
      <c r="D9" s="152"/>
      <c r="E9" s="152"/>
      <c r="F9" s="152"/>
      <c r="G9" s="152"/>
      <c r="H9" s="152"/>
      <c r="I9" s="152"/>
      <c r="J9" s="176"/>
      <c r="K9" s="169">
        <f t="shared" si="0"/>
        <v>0</v>
      </c>
    </row>
    <row r="10" spans="1:11" x14ac:dyDescent="0.2">
      <c r="A10" s="45" t="s">
        <v>213</v>
      </c>
      <c r="B10" s="112" t="s">
        <v>200</v>
      </c>
      <c r="C10" s="152"/>
      <c r="D10" s="152"/>
      <c r="E10" s="152"/>
      <c r="F10" s="152"/>
      <c r="G10" s="152"/>
      <c r="H10" s="152"/>
      <c r="I10" s="152"/>
      <c r="J10" s="176"/>
      <c r="K10" s="169">
        <f t="shared" si="0"/>
        <v>0</v>
      </c>
    </row>
    <row r="11" spans="1:11" x14ac:dyDescent="0.2">
      <c r="A11" s="45" t="s">
        <v>214</v>
      </c>
      <c r="B11" s="112" t="s">
        <v>201</v>
      </c>
      <c r="C11" s="152"/>
      <c r="D11" s="152"/>
      <c r="E11" s="152"/>
      <c r="F11" s="152"/>
      <c r="G11" s="152"/>
      <c r="H11" s="152"/>
      <c r="I11" s="152"/>
      <c r="J11" s="176"/>
      <c r="K11" s="169">
        <f t="shared" si="0"/>
        <v>0</v>
      </c>
    </row>
    <row r="12" spans="1:11" x14ac:dyDescent="0.2">
      <c r="A12" s="45" t="s">
        <v>208</v>
      </c>
      <c r="B12" s="112" t="s">
        <v>202</v>
      </c>
      <c r="C12" s="152"/>
      <c r="D12" s="152"/>
      <c r="E12" s="152"/>
      <c r="F12" s="152"/>
      <c r="G12" s="152"/>
      <c r="H12" s="152"/>
      <c r="I12" s="152"/>
      <c r="J12" s="176"/>
      <c r="K12" s="169">
        <f t="shared" si="0"/>
        <v>0</v>
      </c>
    </row>
    <row r="13" spans="1:11" x14ac:dyDescent="0.2">
      <c r="A13" s="45" t="s">
        <v>215</v>
      </c>
      <c r="B13" s="112" t="s">
        <v>203</v>
      </c>
      <c r="C13" s="152"/>
      <c r="D13" s="152"/>
      <c r="E13" s="152"/>
      <c r="F13" s="152"/>
      <c r="G13" s="152"/>
      <c r="H13" s="152"/>
      <c r="I13" s="152"/>
      <c r="J13" s="176"/>
      <c r="K13" s="169">
        <f t="shared" si="0"/>
        <v>0</v>
      </c>
    </row>
    <row r="14" spans="1:11" x14ac:dyDescent="0.2">
      <c r="A14" s="45" t="s">
        <v>216</v>
      </c>
      <c r="B14" s="112" t="s">
        <v>204</v>
      </c>
      <c r="C14" s="152"/>
      <c r="D14" s="152"/>
      <c r="E14" s="152"/>
      <c r="F14" s="152"/>
      <c r="G14" s="152"/>
      <c r="H14" s="152"/>
      <c r="I14" s="152"/>
      <c r="J14" s="176"/>
      <c r="K14" s="169">
        <f t="shared" si="0"/>
        <v>0</v>
      </c>
    </row>
    <row r="15" spans="1:11" x14ac:dyDescent="0.2">
      <c r="A15" s="45" t="s">
        <v>217</v>
      </c>
      <c r="B15" s="112" t="s">
        <v>205</v>
      </c>
      <c r="C15" s="152"/>
      <c r="D15" s="152"/>
      <c r="E15" s="152"/>
      <c r="F15" s="152"/>
      <c r="G15" s="152"/>
      <c r="H15" s="152"/>
      <c r="I15" s="152"/>
      <c r="J15" s="176"/>
      <c r="K15" s="169">
        <f t="shared" si="0"/>
        <v>0</v>
      </c>
    </row>
    <row r="16" spans="1:11" x14ac:dyDescent="0.2">
      <c r="A16" s="45" t="s">
        <v>207</v>
      </c>
      <c r="B16" s="112" t="s">
        <v>206</v>
      </c>
      <c r="C16" s="152"/>
      <c r="D16" s="152"/>
      <c r="E16" s="152"/>
      <c r="F16" s="152"/>
      <c r="G16" s="152"/>
      <c r="H16" s="152"/>
      <c r="I16" s="152"/>
      <c r="J16" s="176"/>
      <c r="K16" s="169">
        <f t="shared" si="0"/>
        <v>0</v>
      </c>
    </row>
    <row r="17" spans="1:11" x14ac:dyDescent="0.2">
      <c r="A17" s="59" t="s">
        <v>82</v>
      </c>
      <c r="B17" s="181" t="s">
        <v>83</v>
      </c>
      <c r="C17" s="183">
        <f>SUM(C6:C16)</f>
        <v>0</v>
      </c>
      <c r="D17" s="183">
        <f t="shared" ref="D17:J17" si="1">SUM(D6:D16)</f>
        <v>0</v>
      </c>
      <c r="E17" s="183">
        <f t="shared" si="1"/>
        <v>0</v>
      </c>
      <c r="F17" s="183">
        <f t="shared" si="1"/>
        <v>0</v>
      </c>
      <c r="G17" s="183">
        <f t="shared" si="1"/>
        <v>0</v>
      </c>
      <c r="H17" s="183">
        <f t="shared" si="1"/>
        <v>0</v>
      </c>
      <c r="I17" s="183">
        <f t="shared" si="1"/>
        <v>1</v>
      </c>
      <c r="J17" s="183">
        <f t="shared" si="1"/>
        <v>0</v>
      </c>
      <c r="K17" s="189">
        <f>SUM(K6:K16)</f>
        <v>1</v>
      </c>
    </row>
    <row r="18" spans="1:11" ht="15" x14ac:dyDescent="0.25">
      <c r="A18" s="391" t="s">
        <v>256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3"/>
    </row>
    <row r="19" spans="1:11" x14ac:dyDescent="0.2">
      <c r="A19" s="68" t="s">
        <v>195</v>
      </c>
      <c r="B19" s="111" t="s">
        <v>194</v>
      </c>
      <c r="C19" s="412"/>
      <c r="D19" s="413"/>
      <c r="E19" s="413"/>
      <c r="F19" s="413"/>
      <c r="G19" s="413"/>
      <c r="H19" s="413"/>
      <c r="I19" s="413"/>
      <c r="J19" s="413"/>
      <c r="K19" s="414"/>
    </row>
    <row r="20" spans="1:11" x14ac:dyDescent="0.2">
      <c r="A20" s="45" t="s">
        <v>209</v>
      </c>
      <c r="B20" s="112" t="s">
        <v>196</v>
      </c>
      <c r="C20" s="102"/>
      <c r="D20" s="102"/>
      <c r="E20" s="102"/>
      <c r="F20" s="102"/>
      <c r="G20" s="102"/>
      <c r="H20" s="102"/>
      <c r="I20" s="102"/>
      <c r="J20" s="102"/>
      <c r="K20" s="103">
        <f>SUM(C20:J20)</f>
        <v>0</v>
      </c>
    </row>
    <row r="21" spans="1:11" x14ac:dyDescent="0.2">
      <c r="A21" s="45" t="s">
        <v>210</v>
      </c>
      <c r="B21" s="112" t="s">
        <v>197</v>
      </c>
      <c r="C21" s="102"/>
      <c r="D21" s="102"/>
      <c r="E21" s="102"/>
      <c r="F21" s="102"/>
      <c r="G21" s="102"/>
      <c r="H21" s="102"/>
      <c r="I21" s="102"/>
      <c r="J21" s="102"/>
      <c r="K21" s="103">
        <f t="shared" ref="K21:K31" si="2">SUM(C21:J21)</f>
        <v>0</v>
      </c>
    </row>
    <row r="22" spans="1:11" x14ac:dyDescent="0.2">
      <c r="A22" s="45" t="s">
        <v>211</v>
      </c>
      <c r="B22" s="112" t="s">
        <v>198</v>
      </c>
      <c r="C22" s="102"/>
      <c r="D22" s="102"/>
      <c r="E22" s="102"/>
      <c r="F22" s="102"/>
      <c r="G22" s="102"/>
      <c r="H22" s="102"/>
      <c r="I22" s="102">
        <f t="shared" ref="C22:J31" si="3">I8</f>
        <v>1</v>
      </c>
      <c r="J22" s="102"/>
      <c r="K22" s="103">
        <f t="shared" si="2"/>
        <v>1</v>
      </c>
    </row>
    <row r="23" spans="1:11" x14ac:dyDescent="0.2">
      <c r="A23" s="45" t="s">
        <v>212</v>
      </c>
      <c r="B23" s="112" t="s">
        <v>199</v>
      </c>
      <c r="C23" s="102"/>
      <c r="D23" s="102"/>
      <c r="E23" s="102"/>
      <c r="F23" s="102"/>
      <c r="G23" s="102"/>
      <c r="H23" s="102"/>
      <c r="I23" s="102"/>
      <c r="J23" s="102"/>
      <c r="K23" s="103">
        <f t="shared" si="2"/>
        <v>0</v>
      </c>
    </row>
    <row r="24" spans="1:11" x14ac:dyDescent="0.2">
      <c r="A24" s="45" t="s">
        <v>213</v>
      </c>
      <c r="B24" s="112" t="s">
        <v>200</v>
      </c>
      <c r="C24" s="102"/>
      <c r="D24" s="102"/>
      <c r="E24" s="102"/>
      <c r="F24" s="102"/>
      <c r="G24" s="102"/>
      <c r="H24" s="102"/>
      <c r="I24" s="102"/>
      <c r="J24" s="102"/>
      <c r="K24" s="103">
        <f t="shared" si="2"/>
        <v>0</v>
      </c>
    </row>
    <row r="25" spans="1:11" x14ac:dyDescent="0.2">
      <c r="A25" s="45" t="s">
        <v>214</v>
      </c>
      <c r="B25" s="112" t="s">
        <v>201</v>
      </c>
      <c r="C25" s="102"/>
      <c r="D25" s="102"/>
      <c r="E25" s="102"/>
      <c r="F25" s="102"/>
      <c r="G25" s="102"/>
      <c r="H25" s="102"/>
      <c r="I25" s="102"/>
      <c r="J25" s="102"/>
      <c r="K25" s="103">
        <f t="shared" si="2"/>
        <v>0</v>
      </c>
    </row>
    <row r="26" spans="1:11" x14ac:dyDescent="0.2">
      <c r="A26" s="45" t="s">
        <v>208</v>
      </c>
      <c r="B26" s="112" t="s">
        <v>202</v>
      </c>
      <c r="C26" s="102"/>
      <c r="D26" s="102"/>
      <c r="E26" s="102"/>
      <c r="F26" s="102"/>
      <c r="G26" s="102"/>
      <c r="H26" s="102"/>
      <c r="I26" s="102"/>
      <c r="J26" s="102"/>
      <c r="K26" s="103">
        <f t="shared" si="2"/>
        <v>0</v>
      </c>
    </row>
    <row r="27" spans="1:11" x14ac:dyDescent="0.2">
      <c r="A27" s="45" t="s">
        <v>215</v>
      </c>
      <c r="B27" s="112" t="s">
        <v>203</v>
      </c>
      <c r="C27" s="102"/>
      <c r="D27" s="102"/>
      <c r="E27" s="102"/>
      <c r="F27" s="102"/>
      <c r="G27" s="102"/>
      <c r="H27" s="102"/>
      <c r="I27" s="102"/>
      <c r="J27" s="102"/>
      <c r="K27" s="103">
        <f t="shared" si="2"/>
        <v>0</v>
      </c>
    </row>
    <row r="28" spans="1:11" x14ac:dyDescent="0.2">
      <c r="A28" s="45" t="s">
        <v>216</v>
      </c>
      <c r="B28" s="112" t="s">
        <v>204</v>
      </c>
      <c r="C28" s="102"/>
      <c r="D28" s="102"/>
      <c r="E28" s="102"/>
      <c r="F28" s="102"/>
      <c r="G28" s="102"/>
      <c r="H28" s="102"/>
      <c r="I28" s="102"/>
      <c r="J28" s="102"/>
      <c r="K28" s="103">
        <f t="shared" si="2"/>
        <v>0</v>
      </c>
    </row>
    <row r="29" spans="1:11" x14ac:dyDescent="0.2">
      <c r="A29" s="45" t="s">
        <v>217</v>
      </c>
      <c r="B29" s="112" t="s">
        <v>205</v>
      </c>
      <c r="C29" s="102"/>
      <c r="D29" s="102"/>
      <c r="E29" s="102"/>
      <c r="F29" s="102"/>
      <c r="G29" s="102"/>
      <c r="H29" s="102"/>
      <c r="I29" s="102"/>
      <c r="J29" s="102"/>
      <c r="K29" s="103">
        <f t="shared" si="2"/>
        <v>0</v>
      </c>
    </row>
    <row r="30" spans="1:11" ht="13.5" thickBot="1" x14ac:dyDescent="0.25">
      <c r="A30" s="45" t="s">
        <v>207</v>
      </c>
      <c r="B30" s="112" t="s">
        <v>206</v>
      </c>
      <c r="C30" s="106"/>
      <c r="D30" s="106"/>
      <c r="E30" s="106"/>
      <c r="F30" s="106"/>
      <c r="G30" s="106"/>
      <c r="H30" s="106"/>
      <c r="I30" s="106"/>
      <c r="J30" s="106"/>
      <c r="K30" s="108">
        <f t="shared" si="2"/>
        <v>0</v>
      </c>
    </row>
    <row r="31" spans="1:11" ht="13.5" thickBot="1" x14ac:dyDescent="0.25">
      <c r="A31" s="116" t="s">
        <v>84</v>
      </c>
      <c r="B31" s="190" t="s">
        <v>83</v>
      </c>
      <c r="C31" s="190">
        <f t="shared" si="3"/>
        <v>0</v>
      </c>
      <c r="D31" s="190">
        <f t="shared" si="3"/>
        <v>0</v>
      </c>
      <c r="E31" s="190">
        <f t="shared" si="3"/>
        <v>0</v>
      </c>
      <c r="F31" s="190">
        <f t="shared" si="3"/>
        <v>0</v>
      </c>
      <c r="G31" s="190">
        <f t="shared" si="3"/>
        <v>0</v>
      </c>
      <c r="H31" s="190">
        <f t="shared" si="3"/>
        <v>0</v>
      </c>
      <c r="I31" s="190">
        <f t="shared" si="3"/>
        <v>1</v>
      </c>
      <c r="J31" s="190">
        <f t="shared" si="3"/>
        <v>0</v>
      </c>
      <c r="K31" s="191">
        <f t="shared" si="2"/>
        <v>1</v>
      </c>
    </row>
    <row r="33" spans="1:11" x14ac:dyDescent="0.2">
      <c r="A33" s="452"/>
      <c r="B33" s="452"/>
      <c r="C33" s="452"/>
      <c r="D33" s="452"/>
      <c r="E33" s="452"/>
      <c r="F33" s="452"/>
      <c r="G33" s="452"/>
      <c r="H33" s="452"/>
      <c r="I33" s="452"/>
      <c r="J33" s="452"/>
      <c r="K33" s="452"/>
    </row>
    <row r="34" spans="1:11" x14ac:dyDescent="0.2">
      <c r="A34" s="2" t="s">
        <v>5</v>
      </c>
    </row>
    <row r="35" spans="1:11" x14ac:dyDescent="0.2">
      <c r="A35" s="1" t="s">
        <v>6</v>
      </c>
    </row>
  </sheetData>
  <sheetProtection password="CC5B" sheet="1" objects="1" scenarios="1"/>
  <mergeCells count="12">
    <mergeCell ref="A33:K33"/>
    <mergeCell ref="C5:K5"/>
    <mergeCell ref="C19:K19"/>
    <mergeCell ref="A4:K4"/>
    <mergeCell ref="A18:K18"/>
    <mergeCell ref="A1:K1"/>
    <mergeCell ref="C2:D2"/>
    <mergeCell ref="E2:F2"/>
    <mergeCell ref="G2:H2"/>
    <mergeCell ref="I2:J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106" fitToHeight="0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A28" sqref="A28"/>
    </sheetView>
  </sheetViews>
  <sheetFormatPr defaultRowHeight="15" x14ac:dyDescent="0.25"/>
  <cols>
    <col min="1" max="1" width="28.7109375" customWidth="1"/>
  </cols>
  <sheetData>
    <row r="1" spans="1:14" ht="30" customHeight="1" thickBot="1" x14ac:dyDescent="0.3">
      <c r="A1" s="454" t="s">
        <v>161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6"/>
    </row>
    <row r="2" spans="1:14" ht="15" customHeight="1" x14ac:dyDescent="0.25">
      <c r="A2" s="460" t="s">
        <v>247</v>
      </c>
      <c r="B2" s="457" t="s">
        <v>0</v>
      </c>
      <c r="C2" s="457"/>
      <c r="D2" s="457"/>
      <c r="E2" s="457" t="s">
        <v>2</v>
      </c>
      <c r="F2" s="457"/>
      <c r="G2" s="457"/>
      <c r="H2" s="457" t="s">
        <v>1</v>
      </c>
      <c r="I2" s="457"/>
      <c r="J2" s="457"/>
      <c r="K2" s="457" t="s">
        <v>88</v>
      </c>
      <c r="L2" s="457"/>
      <c r="M2" s="457"/>
      <c r="N2" s="458" t="s">
        <v>4</v>
      </c>
    </row>
    <row r="3" spans="1:14" ht="15" customHeight="1" x14ac:dyDescent="0.25">
      <c r="A3" s="436"/>
      <c r="B3" s="80" t="s">
        <v>7</v>
      </c>
      <c r="C3" s="80" t="s">
        <v>8</v>
      </c>
      <c r="D3" s="80" t="s">
        <v>4</v>
      </c>
      <c r="E3" s="80" t="s">
        <v>7</v>
      </c>
      <c r="F3" s="80" t="s">
        <v>8</v>
      </c>
      <c r="G3" s="80" t="s">
        <v>4</v>
      </c>
      <c r="H3" s="80" t="s">
        <v>7</v>
      </c>
      <c r="I3" s="80" t="s">
        <v>8</v>
      </c>
      <c r="J3" s="80" t="s">
        <v>4</v>
      </c>
      <c r="K3" s="80" t="s">
        <v>7</v>
      </c>
      <c r="L3" s="80" t="s">
        <v>8</v>
      </c>
      <c r="M3" s="80" t="s">
        <v>4</v>
      </c>
      <c r="N3" s="459"/>
    </row>
    <row r="4" spans="1:14" x14ac:dyDescent="0.25">
      <c r="A4" s="192" t="s">
        <v>248</v>
      </c>
      <c r="B4" s="194">
        <v>0.59060000000000001</v>
      </c>
      <c r="C4" s="194">
        <v>0.68869999999999998</v>
      </c>
      <c r="D4" s="194">
        <v>0.63139999999999996</v>
      </c>
      <c r="E4" s="194"/>
      <c r="F4" s="194"/>
      <c r="G4" s="194"/>
      <c r="H4" s="194">
        <v>0.42470000000000002</v>
      </c>
      <c r="I4" s="194"/>
      <c r="J4" s="194">
        <v>0.42470000000000002</v>
      </c>
      <c r="K4" s="194">
        <v>0.75</v>
      </c>
      <c r="L4" s="194">
        <v>0.57140000000000002</v>
      </c>
      <c r="M4" s="194">
        <v>0.63639999999999997</v>
      </c>
      <c r="N4" s="195">
        <v>0.61370000000000002</v>
      </c>
    </row>
    <row r="5" spans="1:14" x14ac:dyDescent="0.25">
      <c r="A5" s="192" t="s">
        <v>284</v>
      </c>
      <c r="B5" s="194">
        <v>0.55120000000000002</v>
      </c>
      <c r="C5" s="194">
        <v>0.48570000000000002</v>
      </c>
      <c r="D5" s="194">
        <v>0.53449999999999998</v>
      </c>
      <c r="E5" s="194"/>
      <c r="F5" s="194"/>
      <c r="G5" s="194"/>
      <c r="H5" s="194">
        <v>0.2</v>
      </c>
      <c r="I5" s="194">
        <v>0.1176</v>
      </c>
      <c r="J5" s="194">
        <v>0.13639999999999999</v>
      </c>
      <c r="K5" s="194">
        <v>0</v>
      </c>
      <c r="L5" s="194">
        <v>0</v>
      </c>
      <c r="M5" s="194">
        <v>0</v>
      </c>
      <c r="N5" s="195">
        <v>0.49830000000000002</v>
      </c>
    </row>
    <row r="6" spans="1:14" x14ac:dyDescent="0.25">
      <c r="A6" s="192" t="s">
        <v>250</v>
      </c>
      <c r="B6" s="194">
        <v>0.29820000000000002</v>
      </c>
      <c r="C6" s="194"/>
      <c r="D6" s="194">
        <v>0.29820000000000002</v>
      </c>
      <c r="E6" s="194"/>
      <c r="F6" s="194"/>
      <c r="G6" s="194"/>
      <c r="H6" s="194">
        <v>0.22</v>
      </c>
      <c r="I6" s="194"/>
      <c r="J6" s="194">
        <v>0.22</v>
      </c>
      <c r="K6" s="194">
        <v>0</v>
      </c>
      <c r="L6" s="194">
        <v>0</v>
      </c>
      <c r="M6" s="194">
        <v>0</v>
      </c>
      <c r="N6" s="195">
        <v>0.2414</v>
      </c>
    </row>
    <row r="7" spans="1:14" x14ac:dyDescent="0.25">
      <c r="A7" s="192" t="s">
        <v>251</v>
      </c>
      <c r="B7" s="194">
        <v>0.33560000000000001</v>
      </c>
      <c r="C7" s="194">
        <v>0.38129999999999997</v>
      </c>
      <c r="D7" s="194">
        <v>0.35020000000000001</v>
      </c>
      <c r="E7" s="194"/>
      <c r="F7" s="194"/>
      <c r="G7" s="194"/>
      <c r="H7" s="194">
        <v>0.26090000000000002</v>
      </c>
      <c r="I7" s="194">
        <v>0.13950000000000001</v>
      </c>
      <c r="J7" s="194">
        <v>0.18179999999999999</v>
      </c>
      <c r="K7" s="194"/>
      <c r="L7" s="194"/>
      <c r="M7" s="194"/>
      <c r="N7" s="195">
        <v>0.32800000000000001</v>
      </c>
    </row>
    <row r="8" spans="1:14" x14ac:dyDescent="0.25">
      <c r="A8" s="192" t="s">
        <v>252</v>
      </c>
      <c r="B8" s="194">
        <v>0.4783</v>
      </c>
      <c r="C8" s="194">
        <v>0.64410000000000001</v>
      </c>
      <c r="D8" s="194">
        <v>0.54300000000000004</v>
      </c>
      <c r="E8" s="194"/>
      <c r="F8" s="194"/>
      <c r="G8" s="194"/>
      <c r="H8" s="194">
        <v>1</v>
      </c>
      <c r="I8" s="194">
        <v>0</v>
      </c>
      <c r="J8" s="194">
        <v>1</v>
      </c>
      <c r="K8" s="194">
        <v>0</v>
      </c>
      <c r="L8" s="194">
        <v>0</v>
      </c>
      <c r="M8" s="194">
        <v>0</v>
      </c>
      <c r="N8" s="195">
        <v>0.55559999999999998</v>
      </c>
    </row>
    <row r="9" spans="1:14" x14ac:dyDescent="0.25">
      <c r="A9" s="192" t="s">
        <v>253</v>
      </c>
      <c r="B9" s="194">
        <v>0.54290000000000005</v>
      </c>
      <c r="C9" s="194">
        <v>0.50390000000000001</v>
      </c>
      <c r="D9" s="194">
        <v>0.5282</v>
      </c>
      <c r="E9" s="194"/>
      <c r="F9" s="194"/>
      <c r="G9" s="194"/>
      <c r="H9" s="194">
        <v>0.16669999999999999</v>
      </c>
      <c r="I9" s="194">
        <v>0.18179999999999999</v>
      </c>
      <c r="J9" s="194">
        <v>0.17649999999999999</v>
      </c>
      <c r="K9" s="194">
        <v>0</v>
      </c>
      <c r="L9" s="194">
        <v>0</v>
      </c>
      <c r="M9" s="194">
        <v>0</v>
      </c>
      <c r="N9" s="195">
        <v>0.4556</v>
      </c>
    </row>
    <row r="10" spans="1:14" x14ac:dyDescent="0.25">
      <c r="A10" s="192" t="s">
        <v>254</v>
      </c>
      <c r="B10" s="194">
        <v>0.35570000000000002</v>
      </c>
      <c r="C10" s="194">
        <v>0.2167</v>
      </c>
      <c r="D10" s="194">
        <v>0.30330000000000001</v>
      </c>
      <c r="E10" s="194">
        <v>3.3300000000000003E-2</v>
      </c>
      <c r="F10" s="194">
        <v>0.22090000000000001</v>
      </c>
      <c r="G10" s="194">
        <v>0.1724</v>
      </c>
      <c r="H10" s="194">
        <v>0.25769999999999998</v>
      </c>
      <c r="I10" s="194">
        <v>0.14069999999999999</v>
      </c>
      <c r="J10" s="194">
        <v>0.18970000000000001</v>
      </c>
      <c r="K10" s="194">
        <v>0</v>
      </c>
      <c r="L10" s="194">
        <v>0</v>
      </c>
      <c r="M10" s="194">
        <v>0</v>
      </c>
      <c r="N10" s="195">
        <v>0.25030000000000002</v>
      </c>
    </row>
    <row r="11" spans="1:14" x14ac:dyDescent="0.25">
      <c r="A11" s="192" t="s">
        <v>255</v>
      </c>
      <c r="B11" s="194">
        <v>0.62450000000000006</v>
      </c>
      <c r="C11" s="194">
        <v>0.71009999999999995</v>
      </c>
      <c r="D11" s="194">
        <v>0.65359999999999996</v>
      </c>
      <c r="E11" s="194"/>
      <c r="F11" s="194"/>
      <c r="G11" s="194"/>
      <c r="H11" s="194">
        <v>0.38640000000000002</v>
      </c>
      <c r="I11" s="194">
        <v>0.60609999999999997</v>
      </c>
      <c r="J11" s="194">
        <v>0.48049999999999998</v>
      </c>
      <c r="K11" s="194">
        <v>0</v>
      </c>
      <c r="L11" s="194">
        <v>0</v>
      </c>
      <c r="M11" s="194">
        <v>0</v>
      </c>
      <c r="N11" s="195">
        <v>0.60719999999999996</v>
      </c>
    </row>
    <row r="12" spans="1:14" ht="15.75" thickBot="1" x14ac:dyDescent="0.3">
      <c r="A12" s="193" t="s">
        <v>84</v>
      </c>
      <c r="B12" s="196">
        <v>0.49390000000000001</v>
      </c>
      <c r="C12" s="196">
        <v>0.52859999999999996</v>
      </c>
      <c r="D12" s="196">
        <v>0.50619999999999998</v>
      </c>
      <c r="E12" s="196">
        <v>3.3300000000000003E-2</v>
      </c>
      <c r="F12" s="196">
        <v>0.22090000000000001</v>
      </c>
      <c r="G12" s="196">
        <v>0.1724</v>
      </c>
      <c r="H12" s="196">
        <v>0.31790000000000002</v>
      </c>
      <c r="I12" s="196">
        <v>0.20219999999999999</v>
      </c>
      <c r="J12" s="196">
        <v>0.2651</v>
      </c>
      <c r="K12" s="196">
        <v>7.1400000000000005E-2</v>
      </c>
      <c r="L12" s="196">
        <v>0.1905</v>
      </c>
      <c r="M12" s="196">
        <v>0.1111</v>
      </c>
      <c r="N12" s="197">
        <v>0.44990000000000002</v>
      </c>
    </row>
    <row r="14" spans="1:14" x14ac:dyDescent="0.25">
      <c r="A14" s="448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</row>
    <row r="15" spans="1:14" x14ac:dyDescent="0.2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</row>
    <row r="16" spans="1:14" x14ac:dyDescent="0.25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</row>
    <row r="17" spans="1:14" x14ac:dyDescent="0.25">
      <c r="A17" s="2" t="s">
        <v>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x14ac:dyDescent="0.25">
      <c r="A18" s="1" t="s">
        <v>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448" t="s">
        <v>332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</row>
    <row r="20" spans="1:14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x14ac:dyDescent="0.25">
      <c r="A21" s="4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439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</row>
  </sheetData>
  <sheetProtection password="CC5B" sheet="1" objects="1" scenarios="1"/>
  <mergeCells count="12">
    <mergeCell ref="A1:N1"/>
    <mergeCell ref="B2:D2"/>
    <mergeCell ref="E2:G2"/>
    <mergeCell ref="H2:J2"/>
    <mergeCell ref="K2:M2"/>
    <mergeCell ref="N2:N3"/>
    <mergeCell ref="A2:A3"/>
    <mergeCell ref="A14:N14"/>
    <mergeCell ref="A15:N15"/>
    <mergeCell ref="A16:N16"/>
    <mergeCell ref="A19:N19"/>
    <mergeCell ref="A22:N22"/>
  </mergeCells>
  <pageMargins left="0.70866141732283472" right="0.70866141732283472" top="0.78740157480314965" bottom="0.78740157480314965" header="0.31496062992125984" footer="0.31496062992125984"/>
  <pageSetup paperSize="9" scale="88" firstPageNumber="107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C25"/>
  <sheetViews>
    <sheetView zoomScaleNormal="100" workbookViewId="0">
      <selection activeCell="A8" sqref="A7:C8"/>
    </sheetView>
  </sheetViews>
  <sheetFormatPr defaultColWidth="9.140625" defaultRowHeight="12.75" x14ac:dyDescent="0.2"/>
  <cols>
    <col min="1" max="1" width="54.85546875" style="2" customWidth="1"/>
    <col min="2" max="2" width="13.42578125" style="2" customWidth="1"/>
    <col min="3" max="3" width="22.42578125" style="2" customWidth="1"/>
    <col min="4" max="5" width="9.140625" style="2"/>
    <col min="6" max="6" width="11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1" spans="1:3" ht="39.950000000000003" customHeight="1" x14ac:dyDescent="0.2">
      <c r="A1" s="461" t="s">
        <v>333</v>
      </c>
      <c r="B1" s="462"/>
      <c r="C1" s="463"/>
    </row>
    <row r="2" spans="1:3" ht="39.950000000000003" customHeight="1" x14ac:dyDescent="0.2">
      <c r="A2" s="95" t="s">
        <v>247</v>
      </c>
      <c r="B2" s="89"/>
      <c r="C2" s="58"/>
    </row>
    <row r="3" spans="1:3" ht="15" customHeight="1" x14ac:dyDescent="0.2">
      <c r="A3" s="8" t="s">
        <v>40</v>
      </c>
      <c r="B3" s="55" t="s">
        <v>41</v>
      </c>
      <c r="C3" s="199" t="s">
        <v>91</v>
      </c>
    </row>
    <row r="4" spans="1:3" ht="15" customHeight="1" x14ac:dyDescent="0.2">
      <c r="A4" s="10" t="s">
        <v>54</v>
      </c>
      <c r="B4" s="89">
        <v>217</v>
      </c>
      <c r="C4" s="200">
        <v>13395.391705069125</v>
      </c>
    </row>
    <row r="5" spans="1:3" ht="30" customHeight="1" x14ac:dyDescent="0.2">
      <c r="A5" s="10" t="s">
        <v>55</v>
      </c>
      <c r="B5" s="89"/>
      <c r="C5" s="200"/>
    </row>
    <row r="6" spans="1:3" ht="30" customHeight="1" x14ac:dyDescent="0.2">
      <c r="A6" s="10" t="s">
        <v>56</v>
      </c>
      <c r="B6" s="89">
        <v>193</v>
      </c>
      <c r="C6" s="200">
        <v>30348.103626943004</v>
      </c>
    </row>
    <row r="7" spans="1:3" ht="15" customHeight="1" x14ac:dyDescent="0.2">
      <c r="A7" s="10" t="s">
        <v>57</v>
      </c>
      <c r="B7" s="89">
        <v>21</v>
      </c>
      <c r="C7" s="200">
        <v>29285.714285714286</v>
      </c>
    </row>
    <row r="8" spans="1:3" ht="15" customHeight="1" x14ac:dyDescent="0.2">
      <c r="A8" s="10" t="s">
        <v>63</v>
      </c>
      <c r="B8" s="89">
        <v>14</v>
      </c>
      <c r="C8" s="200">
        <v>23521.214285714286</v>
      </c>
    </row>
    <row r="9" spans="1:3" ht="15" customHeight="1" x14ac:dyDescent="0.2">
      <c r="A9" s="10" t="s">
        <v>58</v>
      </c>
      <c r="B9" s="89">
        <v>3470</v>
      </c>
      <c r="C9" s="200">
        <v>12201.220172910664</v>
      </c>
    </row>
    <row r="10" spans="1:3" ht="15" customHeight="1" x14ac:dyDescent="0.2">
      <c r="A10" s="204" t="s">
        <v>64</v>
      </c>
      <c r="B10" s="55">
        <v>1689</v>
      </c>
      <c r="C10" s="205">
        <v>9896.0805210183535</v>
      </c>
    </row>
    <row r="11" spans="1:3" ht="15" customHeight="1" x14ac:dyDescent="0.2">
      <c r="A11" s="10" t="s">
        <v>59</v>
      </c>
      <c r="B11" s="89">
        <v>115</v>
      </c>
      <c r="C11" s="200">
        <v>64531.500608695656</v>
      </c>
    </row>
    <row r="12" spans="1:3" ht="15" customHeight="1" x14ac:dyDescent="0.2">
      <c r="A12" s="10" t="s">
        <v>60</v>
      </c>
      <c r="B12" s="89">
        <v>0</v>
      </c>
      <c r="C12" s="200">
        <v>0</v>
      </c>
    </row>
    <row r="13" spans="1:3" ht="15" customHeight="1" x14ac:dyDescent="0.2">
      <c r="A13" s="10" t="s">
        <v>61</v>
      </c>
      <c r="B13" s="89">
        <v>177</v>
      </c>
      <c r="C13" s="200">
        <v>109775.42372881356</v>
      </c>
    </row>
    <row r="14" spans="1:3" ht="15" customHeight="1" x14ac:dyDescent="0.2">
      <c r="A14" s="10" t="s">
        <v>62</v>
      </c>
      <c r="B14" s="89"/>
      <c r="C14" s="200"/>
    </row>
    <row r="15" spans="1:3" ht="15" customHeight="1" thickBot="1" x14ac:dyDescent="0.25">
      <c r="A15" s="160" t="s">
        <v>4</v>
      </c>
      <c r="B15" s="201">
        <f>B4+B6+B7+B8+B9+B11+B12+B13</f>
        <v>4207</v>
      </c>
      <c r="C15" s="202">
        <v>18753.954734965533</v>
      </c>
    </row>
    <row r="16" spans="1:3" ht="15" customHeight="1" x14ac:dyDescent="0.2">
      <c r="A16" s="1"/>
      <c r="B16" s="1"/>
      <c r="C16" s="1"/>
    </row>
    <row r="17" spans="1:3" ht="15" customHeight="1" x14ac:dyDescent="0.2">
      <c r="A17" s="39"/>
      <c r="B17" s="1"/>
      <c r="C17" s="1"/>
    </row>
    <row r="18" spans="1:3" ht="39" customHeight="1" x14ac:dyDescent="0.2">
      <c r="A18" s="464"/>
      <c r="B18" s="464"/>
      <c r="C18" s="464"/>
    </row>
    <row r="19" spans="1:3" ht="30" customHeight="1" x14ac:dyDescent="0.2">
      <c r="A19" s="464"/>
      <c r="B19" s="464"/>
      <c r="C19" s="464"/>
    </row>
    <row r="20" spans="1:3" ht="38.25" customHeight="1" x14ac:dyDescent="0.2">
      <c r="A20" s="452"/>
      <c r="B20" s="452"/>
      <c r="C20" s="452"/>
    </row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</sheetData>
  <sheetProtection password="CC5B" sheet="1" objects="1" scenarios="1"/>
  <mergeCells count="4">
    <mergeCell ref="A1:C1"/>
    <mergeCell ref="A18:C18"/>
    <mergeCell ref="A20:C20"/>
    <mergeCell ref="A19:C19"/>
  </mergeCells>
  <pageMargins left="0.70866141732283472" right="0.70866141732283472" top="0.74803149606299213" bottom="0.74803149606299213" header="0.31496062992125984" footer="0.31496062992125984"/>
  <pageSetup paperSize="9" scale="96" firstPageNumber="108" orientation="portrait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Q150"/>
  <sheetViews>
    <sheetView tabSelected="1" topLeftCell="A96" zoomScaleNormal="100" workbookViewId="0">
      <selection activeCell="G111" sqref="G111"/>
    </sheetView>
  </sheetViews>
  <sheetFormatPr defaultColWidth="9.140625" defaultRowHeight="12.75" x14ac:dyDescent="0.2"/>
  <cols>
    <col min="1" max="1" width="47.85546875" style="2" customWidth="1"/>
    <col min="2" max="2" width="6.7109375" style="109" customWidth="1"/>
    <col min="3" max="3" width="8.28515625" style="109" customWidth="1"/>
    <col min="4" max="4" width="6.85546875" style="109" customWidth="1"/>
    <col min="5" max="5" width="8.5703125" style="109" customWidth="1"/>
    <col min="6" max="6" width="7.42578125" style="109" customWidth="1"/>
    <col min="7" max="7" width="8.7109375" style="109" customWidth="1"/>
    <col min="8" max="8" width="7" style="109" customWidth="1"/>
    <col min="9" max="11" width="9.140625" style="109"/>
    <col min="12" max="16384" width="9.140625" style="1"/>
  </cols>
  <sheetData>
    <row r="1" spans="1:11" ht="42.75" customHeight="1" x14ac:dyDescent="0.2">
      <c r="A1" s="415" t="s">
        <v>144</v>
      </c>
      <c r="B1" s="402"/>
      <c r="C1" s="402"/>
      <c r="D1" s="402"/>
      <c r="E1" s="402"/>
      <c r="F1" s="402"/>
      <c r="G1" s="402"/>
      <c r="H1" s="402"/>
      <c r="I1" s="402"/>
      <c r="J1" s="403"/>
      <c r="K1" s="404"/>
    </row>
    <row r="2" spans="1:11" s="4" customFormat="1" ht="38.25" customHeight="1" x14ac:dyDescent="0.2">
      <c r="A2" s="468" t="s">
        <v>247</v>
      </c>
      <c r="B2" s="421"/>
      <c r="C2" s="416" t="s">
        <v>0</v>
      </c>
      <c r="D2" s="416"/>
      <c r="E2" s="416" t="s">
        <v>2</v>
      </c>
      <c r="F2" s="416"/>
      <c r="G2" s="416" t="s">
        <v>1</v>
      </c>
      <c r="H2" s="416"/>
      <c r="I2" s="417" t="s">
        <v>3</v>
      </c>
      <c r="J2" s="418"/>
      <c r="K2" s="16" t="s">
        <v>4</v>
      </c>
    </row>
    <row r="3" spans="1:11" s="4" customFormat="1" ht="15.75" customHeight="1" thickBot="1" x14ac:dyDescent="0.25">
      <c r="A3" s="469"/>
      <c r="B3" s="422"/>
      <c r="C3" s="174" t="s">
        <v>7</v>
      </c>
      <c r="D3" s="174" t="s">
        <v>8</v>
      </c>
      <c r="E3" s="174" t="s">
        <v>7</v>
      </c>
      <c r="F3" s="174" t="s">
        <v>8</v>
      </c>
      <c r="G3" s="174" t="s">
        <v>7</v>
      </c>
      <c r="H3" s="174" t="s">
        <v>8</v>
      </c>
      <c r="I3" s="174" t="s">
        <v>7</v>
      </c>
      <c r="J3" s="174" t="s">
        <v>8</v>
      </c>
      <c r="K3" s="175"/>
    </row>
    <row r="4" spans="1:11" ht="12.75" customHeight="1" x14ac:dyDescent="0.25">
      <c r="A4" s="470" t="s">
        <v>248</v>
      </c>
      <c r="B4" s="471"/>
      <c r="C4" s="471"/>
      <c r="D4" s="471"/>
      <c r="E4" s="471"/>
      <c r="F4" s="471"/>
      <c r="G4" s="471"/>
      <c r="H4" s="471"/>
      <c r="I4" s="471"/>
      <c r="J4" s="471"/>
      <c r="K4" s="472"/>
    </row>
    <row r="5" spans="1:11" ht="12.75" customHeight="1" x14ac:dyDescent="0.2">
      <c r="A5" s="68" t="s">
        <v>195</v>
      </c>
      <c r="B5" s="111" t="s">
        <v>194</v>
      </c>
      <c r="C5" s="465"/>
      <c r="D5" s="466"/>
      <c r="E5" s="466"/>
      <c r="F5" s="466"/>
      <c r="G5" s="466"/>
      <c r="H5" s="466"/>
      <c r="I5" s="466"/>
      <c r="J5" s="466"/>
      <c r="K5" s="467"/>
    </row>
    <row r="6" spans="1:11" ht="12.75" customHeight="1" x14ac:dyDescent="0.2">
      <c r="A6" s="45" t="s">
        <v>209</v>
      </c>
      <c r="B6" s="112" t="s">
        <v>196</v>
      </c>
      <c r="C6" s="604"/>
      <c r="D6" s="604"/>
      <c r="E6" s="604"/>
      <c r="F6" s="604"/>
      <c r="G6" s="604"/>
      <c r="H6" s="604"/>
      <c r="I6" s="604"/>
      <c r="J6" s="607"/>
      <c r="K6" s="605">
        <v>0</v>
      </c>
    </row>
    <row r="7" spans="1:11" ht="12.75" customHeight="1" x14ac:dyDescent="0.2">
      <c r="A7" s="45" t="s">
        <v>210</v>
      </c>
      <c r="B7" s="112" t="s">
        <v>197</v>
      </c>
      <c r="C7" s="604"/>
      <c r="D7" s="604"/>
      <c r="E7" s="604"/>
      <c r="F7" s="604"/>
      <c r="G7" s="604"/>
      <c r="H7" s="604"/>
      <c r="I7" s="604"/>
      <c r="J7" s="607"/>
      <c r="K7" s="605">
        <v>0</v>
      </c>
    </row>
    <row r="8" spans="1:11" ht="12.75" customHeight="1" x14ac:dyDescent="0.2">
      <c r="A8" s="45" t="s">
        <v>211</v>
      </c>
      <c r="B8" s="112" t="s">
        <v>198</v>
      </c>
      <c r="C8" s="604"/>
      <c r="D8" s="604"/>
      <c r="E8" s="604"/>
      <c r="F8" s="604"/>
      <c r="G8" s="604"/>
      <c r="H8" s="604"/>
      <c r="I8" s="604"/>
      <c r="J8" s="607"/>
      <c r="K8" s="605">
        <v>0</v>
      </c>
    </row>
    <row r="9" spans="1:11" ht="12.75" customHeight="1" x14ac:dyDescent="0.2">
      <c r="A9" s="45" t="s">
        <v>212</v>
      </c>
      <c r="B9" s="112" t="s">
        <v>199</v>
      </c>
      <c r="C9" s="604">
        <v>13</v>
      </c>
      <c r="D9" s="604">
        <v>14</v>
      </c>
      <c r="E9" s="604"/>
      <c r="F9" s="604"/>
      <c r="G9" s="604">
        <v>3</v>
      </c>
      <c r="H9" s="604"/>
      <c r="I9" s="604">
        <v>1</v>
      </c>
      <c r="J9" s="607">
        <v>0</v>
      </c>
      <c r="K9" s="605">
        <v>31</v>
      </c>
    </row>
    <row r="10" spans="1:11" ht="12.75" customHeight="1" x14ac:dyDescent="0.2">
      <c r="A10" s="45" t="s">
        <v>213</v>
      </c>
      <c r="B10" s="112" t="s">
        <v>200</v>
      </c>
      <c r="C10" s="604">
        <v>34</v>
      </c>
      <c r="D10" s="604">
        <v>14</v>
      </c>
      <c r="E10" s="604"/>
      <c r="F10" s="604"/>
      <c r="G10" s="604">
        <v>22</v>
      </c>
      <c r="H10" s="604"/>
      <c r="I10" s="604"/>
      <c r="J10" s="607"/>
      <c r="K10" s="605">
        <v>70</v>
      </c>
    </row>
    <row r="11" spans="1:11" ht="12.75" customHeight="1" x14ac:dyDescent="0.2">
      <c r="A11" s="45" t="s">
        <v>214</v>
      </c>
      <c r="B11" s="112" t="s">
        <v>201</v>
      </c>
      <c r="C11" s="604"/>
      <c r="D11" s="604"/>
      <c r="E11" s="604"/>
      <c r="F11" s="604"/>
      <c r="G11" s="604"/>
      <c r="H11" s="604"/>
      <c r="I11" s="604"/>
      <c r="J11" s="607"/>
      <c r="K11" s="605">
        <v>0</v>
      </c>
    </row>
    <row r="12" spans="1:11" ht="12.75" customHeight="1" x14ac:dyDescent="0.2">
      <c r="A12" s="45" t="s">
        <v>208</v>
      </c>
      <c r="B12" s="112" t="s">
        <v>202</v>
      </c>
      <c r="C12" s="604"/>
      <c r="D12" s="604"/>
      <c r="E12" s="604"/>
      <c r="F12" s="604"/>
      <c r="G12" s="604"/>
      <c r="H12" s="604"/>
      <c r="I12" s="604"/>
      <c r="J12" s="607"/>
      <c r="K12" s="605">
        <v>0</v>
      </c>
    </row>
    <row r="13" spans="1:11" ht="12.75" customHeight="1" x14ac:dyDescent="0.2">
      <c r="A13" s="45" t="s">
        <v>215</v>
      </c>
      <c r="B13" s="112" t="s">
        <v>203</v>
      </c>
      <c r="C13" s="604"/>
      <c r="D13" s="604"/>
      <c r="E13" s="604"/>
      <c r="F13" s="604"/>
      <c r="G13" s="604"/>
      <c r="H13" s="604"/>
      <c r="I13" s="604"/>
      <c r="J13" s="607"/>
      <c r="K13" s="605">
        <v>0</v>
      </c>
    </row>
    <row r="14" spans="1:11" ht="12.75" customHeight="1" x14ac:dyDescent="0.2">
      <c r="A14" s="45" t="s">
        <v>216</v>
      </c>
      <c r="B14" s="112" t="s">
        <v>204</v>
      </c>
      <c r="C14" s="604"/>
      <c r="D14" s="604"/>
      <c r="E14" s="604"/>
      <c r="F14" s="604"/>
      <c r="G14" s="604"/>
      <c r="H14" s="604"/>
      <c r="I14" s="604"/>
      <c r="J14" s="607"/>
      <c r="K14" s="605">
        <v>0</v>
      </c>
    </row>
    <row r="15" spans="1:11" ht="12.75" customHeight="1" x14ac:dyDescent="0.2">
      <c r="A15" s="45" t="s">
        <v>217</v>
      </c>
      <c r="B15" s="112" t="s">
        <v>205</v>
      </c>
      <c r="C15" s="604">
        <v>22</v>
      </c>
      <c r="D15" s="604">
        <v>37</v>
      </c>
      <c r="E15" s="604"/>
      <c r="F15" s="604"/>
      <c r="G15" s="604">
        <v>16</v>
      </c>
      <c r="H15" s="604"/>
      <c r="I15" s="604"/>
      <c r="J15" s="607"/>
      <c r="K15" s="605">
        <v>75</v>
      </c>
    </row>
    <row r="16" spans="1:11" ht="12.75" customHeight="1" x14ac:dyDescent="0.2">
      <c r="A16" s="45" t="s">
        <v>207</v>
      </c>
      <c r="B16" s="112" t="s">
        <v>206</v>
      </c>
      <c r="C16" s="604"/>
      <c r="D16" s="604"/>
      <c r="E16" s="604"/>
      <c r="F16" s="604"/>
      <c r="G16" s="604"/>
      <c r="H16" s="604"/>
      <c r="I16" s="604"/>
      <c r="J16" s="607"/>
      <c r="K16" s="605">
        <v>0</v>
      </c>
    </row>
    <row r="17" spans="1:11" ht="12.75" customHeight="1" x14ac:dyDescent="0.2">
      <c r="A17" s="59" t="s">
        <v>82</v>
      </c>
      <c r="B17" s="181" t="s">
        <v>83</v>
      </c>
      <c r="C17" s="602">
        <v>69</v>
      </c>
      <c r="D17" s="602">
        <v>65</v>
      </c>
      <c r="E17" s="602"/>
      <c r="F17" s="602"/>
      <c r="G17" s="602">
        <v>41</v>
      </c>
      <c r="H17" s="602"/>
      <c r="I17" s="602">
        <v>1</v>
      </c>
      <c r="J17" s="602">
        <v>0</v>
      </c>
      <c r="K17" s="603">
        <v>176</v>
      </c>
    </row>
    <row r="18" spans="1:11" ht="12.75" customHeight="1" x14ac:dyDescent="0.2">
      <c r="A18" s="45" t="s">
        <v>282</v>
      </c>
      <c r="B18" s="102" t="s">
        <v>83</v>
      </c>
      <c r="C18" s="604">
        <v>52</v>
      </c>
      <c r="D18" s="604">
        <v>59</v>
      </c>
      <c r="E18" s="604"/>
      <c r="F18" s="604"/>
      <c r="G18" s="604">
        <v>29</v>
      </c>
      <c r="H18" s="604"/>
      <c r="I18" s="604">
        <v>0</v>
      </c>
      <c r="J18" s="604">
        <v>0</v>
      </c>
      <c r="K18" s="606">
        <v>140</v>
      </c>
    </row>
    <row r="19" spans="1:11" ht="12.75" customHeight="1" x14ac:dyDescent="0.2">
      <c r="A19" s="45" t="s">
        <v>283</v>
      </c>
      <c r="B19" s="102" t="s">
        <v>83</v>
      </c>
      <c r="C19" s="604"/>
      <c r="D19" s="604"/>
      <c r="E19" s="604"/>
      <c r="F19" s="604"/>
      <c r="G19" s="604">
        <v>1</v>
      </c>
      <c r="H19" s="604"/>
      <c r="I19" s="604"/>
      <c r="J19" s="604"/>
      <c r="K19" s="606">
        <v>1</v>
      </c>
    </row>
    <row r="20" spans="1:11" ht="12.75" customHeight="1" x14ac:dyDescent="0.25">
      <c r="A20" s="473" t="s">
        <v>284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5"/>
    </row>
    <row r="21" spans="1:11" ht="12.75" customHeight="1" x14ac:dyDescent="0.2">
      <c r="A21" s="68" t="s">
        <v>195</v>
      </c>
      <c r="B21" s="111" t="s">
        <v>194</v>
      </c>
      <c r="C21" s="206"/>
      <c r="D21" s="207"/>
      <c r="E21" s="207"/>
      <c r="F21" s="207"/>
      <c r="G21" s="207"/>
      <c r="H21" s="207"/>
      <c r="I21" s="207"/>
      <c r="J21" s="207"/>
      <c r="K21" s="208"/>
    </row>
    <row r="22" spans="1:11" ht="12.75" customHeight="1" x14ac:dyDescent="0.2">
      <c r="A22" s="45" t="s">
        <v>209</v>
      </c>
      <c r="B22" s="112" t="s">
        <v>196</v>
      </c>
      <c r="C22" s="152"/>
      <c r="D22" s="152"/>
      <c r="E22" s="152"/>
      <c r="F22" s="152"/>
      <c r="G22" s="152"/>
      <c r="H22" s="152"/>
      <c r="I22" s="152"/>
      <c r="J22" s="176"/>
      <c r="K22" s="169">
        <f>SUM(C22:J22)</f>
        <v>0</v>
      </c>
    </row>
    <row r="23" spans="1:11" ht="12.75" customHeight="1" x14ac:dyDescent="0.2">
      <c r="A23" s="45" t="s">
        <v>210</v>
      </c>
      <c r="B23" s="112" t="s">
        <v>197</v>
      </c>
      <c r="C23" s="152"/>
      <c r="D23" s="152"/>
      <c r="E23" s="152"/>
      <c r="F23" s="152"/>
      <c r="G23" s="152"/>
      <c r="H23" s="152"/>
      <c r="I23" s="152"/>
      <c r="J23" s="176"/>
      <c r="K23" s="169">
        <f t="shared" ref="K23:K35" si="0">SUM(C23:J23)</f>
        <v>0</v>
      </c>
    </row>
    <row r="24" spans="1:11" ht="12.75" customHeight="1" x14ac:dyDescent="0.2">
      <c r="A24" s="45" t="s">
        <v>211</v>
      </c>
      <c r="B24" s="112" t="s">
        <v>198</v>
      </c>
      <c r="C24" s="152"/>
      <c r="D24" s="152"/>
      <c r="E24" s="152"/>
      <c r="F24" s="152"/>
      <c r="G24" s="152"/>
      <c r="H24" s="152"/>
      <c r="I24" s="152"/>
      <c r="J24" s="176"/>
      <c r="K24" s="169">
        <f t="shared" si="0"/>
        <v>0</v>
      </c>
    </row>
    <row r="25" spans="1:11" ht="12.75" customHeight="1" x14ac:dyDescent="0.2">
      <c r="A25" s="45" t="s">
        <v>212</v>
      </c>
      <c r="B25" s="112" t="s">
        <v>199</v>
      </c>
      <c r="C25" s="152"/>
      <c r="D25" s="152"/>
      <c r="E25" s="152"/>
      <c r="F25" s="152"/>
      <c r="G25" s="152"/>
      <c r="H25" s="152"/>
      <c r="I25" s="152"/>
      <c r="J25" s="176"/>
      <c r="K25" s="169">
        <f t="shared" si="0"/>
        <v>0</v>
      </c>
    </row>
    <row r="26" spans="1:11" ht="12.75" customHeight="1" x14ac:dyDescent="0.2">
      <c r="A26" s="45" t="s">
        <v>213</v>
      </c>
      <c r="B26" s="112" t="s">
        <v>200</v>
      </c>
      <c r="C26" s="152"/>
      <c r="D26" s="152"/>
      <c r="E26" s="152"/>
      <c r="F26" s="152"/>
      <c r="G26" s="152"/>
      <c r="H26" s="152"/>
      <c r="I26" s="152"/>
      <c r="J26" s="176"/>
      <c r="K26" s="169">
        <f t="shared" si="0"/>
        <v>0</v>
      </c>
    </row>
    <row r="27" spans="1:11" ht="12.75" customHeight="1" x14ac:dyDescent="0.2">
      <c r="A27" s="45" t="s">
        <v>214</v>
      </c>
      <c r="B27" s="112" t="s">
        <v>201</v>
      </c>
      <c r="C27" s="152"/>
      <c r="D27" s="152"/>
      <c r="E27" s="152"/>
      <c r="F27" s="152"/>
      <c r="G27" s="152"/>
      <c r="H27" s="152"/>
      <c r="I27" s="152"/>
      <c r="J27" s="176"/>
      <c r="K27" s="169">
        <f t="shared" si="0"/>
        <v>0</v>
      </c>
    </row>
    <row r="28" spans="1:11" ht="12.75" customHeight="1" x14ac:dyDescent="0.2">
      <c r="A28" s="45" t="s">
        <v>208</v>
      </c>
      <c r="B28" s="112" t="s">
        <v>202</v>
      </c>
      <c r="C28" s="152"/>
      <c r="D28" s="152"/>
      <c r="E28" s="152"/>
      <c r="F28" s="152"/>
      <c r="G28" s="152"/>
      <c r="H28" s="152"/>
      <c r="I28" s="152"/>
      <c r="J28" s="176"/>
      <c r="K28" s="169">
        <f t="shared" si="0"/>
        <v>0</v>
      </c>
    </row>
    <row r="29" spans="1:11" ht="12.75" customHeight="1" x14ac:dyDescent="0.2">
      <c r="A29" s="45" t="s">
        <v>215</v>
      </c>
      <c r="B29" s="112" t="s">
        <v>203</v>
      </c>
      <c r="C29" s="152">
        <v>21</v>
      </c>
      <c r="D29" s="152">
        <v>19</v>
      </c>
      <c r="E29" s="152"/>
      <c r="F29" s="152"/>
      <c r="G29" s="152">
        <v>3</v>
      </c>
      <c r="H29" s="152">
        <v>15</v>
      </c>
      <c r="I29" s="152">
        <v>1</v>
      </c>
      <c r="J29" s="176">
        <v>0</v>
      </c>
      <c r="K29" s="169">
        <f t="shared" si="0"/>
        <v>59</v>
      </c>
    </row>
    <row r="30" spans="1:11" ht="12.75" customHeight="1" x14ac:dyDescent="0.2">
      <c r="A30" s="45" t="s">
        <v>216</v>
      </c>
      <c r="B30" s="112" t="s">
        <v>204</v>
      </c>
      <c r="C30" s="152"/>
      <c r="D30" s="152"/>
      <c r="E30" s="152"/>
      <c r="F30" s="152"/>
      <c r="G30" s="152"/>
      <c r="H30" s="152"/>
      <c r="I30" s="152"/>
      <c r="J30" s="176"/>
      <c r="K30" s="169">
        <f t="shared" si="0"/>
        <v>0</v>
      </c>
    </row>
    <row r="31" spans="1:11" ht="12.75" customHeight="1" x14ac:dyDescent="0.2">
      <c r="A31" s="45" t="s">
        <v>217</v>
      </c>
      <c r="B31" s="112" t="s">
        <v>205</v>
      </c>
      <c r="C31" s="152"/>
      <c r="D31" s="152"/>
      <c r="E31" s="152"/>
      <c r="F31" s="152"/>
      <c r="G31" s="152"/>
      <c r="H31" s="152"/>
      <c r="I31" s="152"/>
      <c r="J31" s="176"/>
      <c r="K31" s="171">
        <f t="shared" si="0"/>
        <v>0</v>
      </c>
    </row>
    <row r="32" spans="1:11" ht="12.75" customHeight="1" x14ac:dyDescent="0.2">
      <c r="A32" s="45" t="s">
        <v>207</v>
      </c>
      <c r="B32" s="112" t="s">
        <v>206</v>
      </c>
      <c r="C32" s="152"/>
      <c r="D32" s="152"/>
      <c r="E32" s="152"/>
      <c r="F32" s="152"/>
      <c r="G32" s="152"/>
      <c r="H32" s="152"/>
      <c r="I32" s="152"/>
      <c r="J32" s="176"/>
      <c r="K32" s="171">
        <f t="shared" si="0"/>
        <v>0</v>
      </c>
    </row>
    <row r="33" spans="1:11" ht="12.75" customHeight="1" x14ac:dyDescent="0.2">
      <c r="A33" s="59" t="s">
        <v>82</v>
      </c>
      <c r="B33" s="181" t="s">
        <v>83</v>
      </c>
      <c r="C33" s="183">
        <f>SUM(C22:C32)</f>
        <v>21</v>
      </c>
      <c r="D33" s="183">
        <f t="shared" ref="D33" si="1">SUM(D22:D32)</f>
        <v>19</v>
      </c>
      <c r="E33" s="183"/>
      <c r="F33" s="183"/>
      <c r="G33" s="183">
        <f t="shared" ref="G33:J33" si="2">SUM(G22:G32)</f>
        <v>3</v>
      </c>
      <c r="H33" s="183">
        <f t="shared" si="2"/>
        <v>15</v>
      </c>
      <c r="I33" s="183">
        <f t="shared" si="2"/>
        <v>1</v>
      </c>
      <c r="J33" s="183">
        <f t="shared" si="2"/>
        <v>0</v>
      </c>
      <c r="K33" s="210">
        <f>SUM(K22:K32)</f>
        <v>59</v>
      </c>
    </row>
    <row r="34" spans="1:11" ht="12.75" customHeight="1" x14ac:dyDescent="0.2">
      <c r="A34" s="45" t="s">
        <v>285</v>
      </c>
      <c r="B34" s="102" t="s">
        <v>83</v>
      </c>
      <c r="C34" s="152">
        <v>1</v>
      </c>
      <c r="D34" s="152">
        <v>2</v>
      </c>
      <c r="E34" s="152"/>
      <c r="F34" s="152"/>
      <c r="G34" s="152">
        <v>1</v>
      </c>
      <c r="H34" s="152">
        <v>2</v>
      </c>
      <c r="I34" s="152">
        <v>1</v>
      </c>
      <c r="J34" s="152">
        <v>0</v>
      </c>
      <c r="K34" s="169">
        <f t="shared" si="0"/>
        <v>7</v>
      </c>
    </row>
    <row r="35" spans="1:11" ht="12.75" customHeight="1" x14ac:dyDescent="0.2">
      <c r="A35" s="45" t="s">
        <v>286</v>
      </c>
      <c r="B35" s="102" t="s">
        <v>83</v>
      </c>
      <c r="C35" s="152">
        <v>0</v>
      </c>
      <c r="D35" s="152">
        <v>0</v>
      </c>
      <c r="E35" s="152"/>
      <c r="F35" s="152"/>
      <c r="G35" s="152">
        <v>0</v>
      </c>
      <c r="H35" s="152">
        <v>0</v>
      </c>
      <c r="I35" s="152">
        <v>0</v>
      </c>
      <c r="J35" s="152">
        <v>0</v>
      </c>
      <c r="K35" s="169">
        <f t="shared" si="0"/>
        <v>0</v>
      </c>
    </row>
    <row r="36" spans="1:11" ht="12.75" customHeight="1" x14ac:dyDescent="0.25">
      <c r="A36" s="391" t="s">
        <v>250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ht="12.75" customHeight="1" x14ac:dyDescent="0.2">
      <c r="A37" s="68" t="s">
        <v>195</v>
      </c>
      <c r="B37" s="111" t="s">
        <v>194</v>
      </c>
      <c r="C37" s="465"/>
      <c r="D37" s="466"/>
      <c r="E37" s="466"/>
      <c r="F37" s="466"/>
      <c r="G37" s="466"/>
      <c r="H37" s="466"/>
      <c r="I37" s="466"/>
      <c r="J37" s="466"/>
      <c r="K37" s="467"/>
    </row>
    <row r="38" spans="1:11" ht="12.75" customHeight="1" x14ac:dyDescent="0.2">
      <c r="A38" s="45" t="s">
        <v>209</v>
      </c>
      <c r="B38" s="112" t="s">
        <v>196</v>
      </c>
      <c r="C38" s="152"/>
      <c r="D38" s="152"/>
      <c r="E38" s="152"/>
      <c r="F38" s="152"/>
      <c r="G38" s="152"/>
      <c r="H38" s="152"/>
      <c r="I38" s="152"/>
      <c r="J38" s="176"/>
      <c r="K38" s="169">
        <f>SUM(C38:J38)</f>
        <v>0</v>
      </c>
    </row>
    <row r="39" spans="1:11" ht="12.75" customHeight="1" x14ac:dyDescent="0.2">
      <c r="A39" s="45" t="s">
        <v>210</v>
      </c>
      <c r="B39" s="112" t="s">
        <v>197</v>
      </c>
      <c r="C39" s="152"/>
      <c r="D39" s="152"/>
      <c r="E39" s="152"/>
      <c r="F39" s="152"/>
      <c r="G39" s="152"/>
      <c r="H39" s="152"/>
      <c r="I39" s="152"/>
      <c r="J39" s="176"/>
      <c r="K39" s="169">
        <f t="shared" ref="K39:K48" si="3">SUM(C39:J39)</f>
        <v>0</v>
      </c>
    </row>
    <row r="40" spans="1:11" ht="12.75" customHeight="1" x14ac:dyDescent="0.2">
      <c r="A40" s="45" t="s">
        <v>211</v>
      </c>
      <c r="B40" s="112" t="s">
        <v>198</v>
      </c>
      <c r="C40" s="152">
        <v>40</v>
      </c>
      <c r="D40" s="152"/>
      <c r="E40" s="152"/>
      <c r="F40" s="152"/>
      <c r="G40" s="152">
        <v>37</v>
      </c>
      <c r="H40" s="152"/>
      <c r="I40" s="152">
        <v>3</v>
      </c>
      <c r="J40" s="176">
        <v>2</v>
      </c>
      <c r="K40" s="169">
        <f t="shared" si="3"/>
        <v>82</v>
      </c>
    </row>
    <row r="41" spans="1:11" ht="12.75" customHeight="1" x14ac:dyDescent="0.2">
      <c r="A41" s="45" t="s">
        <v>212</v>
      </c>
      <c r="B41" s="112" t="s">
        <v>199</v>
      </c>
      <c r="C41" s="152"/>
      <c r="D41" s="152"/>
      <c r="E41" s="152"/>
      <c r="F41" s="152"/>
      <c r="G41" s="152"/>
      <c r="H41" s="152"/>
      <c r="I41" s="152"/>
      <c r="J41" s="176"/>
      <c r="K41" s="169">
        <f t="shared" si="3"/>
        <v>0</v>
      </c>
    </row>
    <row r="42" spans="1:11" ht="12.75" customHeight="1" x14ac:dyDescent="0.2">
      <c r="A42" s="45" t="s">
        <v>213</v>
      </c>
      <c r="B42" s="112" t="s">
        <v>200</v>
      </c>
      <c r="C42" s="152"/>
      <c r="D42" s="152"/>
      <c r="E42" s="152"/>
      <c r="F42" s="152"/>
      <c r="G42" s="152"/>
      <c r="H42" s="152"/>
      <c r="I42" s="152"/>
      <c r="J42" s="176"/>
      <c r="K42" s="169">
        <f t="shared" si="3"/>
        <v>0</v>
      </c>
    </row>
    <row r="43" spans="1:11" ht="12.75" customHeight="1" x14ac:dyDescent="0.2">
      <c r="A43" s="45" t="s">
        <v>214</v>
      </c>
      <c r="B43" s="112" t="s">
        <v>201</v>
      </c>
      <c r="C43" s="152"/>
      <c r="D43" s="152"/>
      <c r="E43" s="152"/>
      <c r="F43" s="152"/>
      <c r="G43" s="152"/>
      <c r="H43" s="152"/>
      <c r="I43" s="152"/>
      <c r="J43" s="176"/>
      <c r="K43" s="169">
        <f t="shared" si="3"/>
        <v>0</v>
      </c>
    </row>
    <row r="44" spans="1:11" ht="12.75" customHeight="1" x14ac:dyDescent="0.2">
      <c r="A44" s="45" t="s">
        <v>208</v>
      </c>
      <c r="B44" s="112" t="s">
        <v>202</v>
      </c>
      <c r="C44" s="152"/>
      <c r="D44" s="152"/>
      <c r="E44" s="152"/>
      <c r="F44" s="152"/>
      <c r="G44" s="152"/>
      <c r="H44" s="152"/>
      <c r="I44" s="152"/>
      <c r="J44" s="176"/>
      <c r="K44" s="169">
        <f t="shared" si="3"/>
        <v>0</v>
      </c>
    </row>
    <row r="45" spans="1:11" ht="12.75" customHeight="1" x14ac:dyDescent="0.2">
      <c r="A45" s="45" t="s">
        <v>215</v>
      </c>
      <c r="B45" s="112" t="s">
        <v>203</v>
      </c>
      <c r="C45" s="152"/>
      <c r="D45" s="152"/>
      <c r="E45" s="152"/>
      <c r="F45" s="152"/>
      <c r="G45" s="152"/>
      <c r="H45" s="152"/>
      <c r="I45" s="152"/>
      <c r="J45" s="176"/>
      <c r="K45" s="169">
        <f t="shared" si="3"/>
        <v>0</v>
      </c>
    </row>
    <row r="46" spans="1:11" ht="12.75" customHeight="1" x14ac:dyDescent="0.2">
      <c r="A46" s="45" t="s">
        <v>216</v>
      </c>
      <c r="B46" s="112" t="s">
        <v>204</v>
      </c>
      <c r="C46" s="152"/>
      <c r="D46" s="152"/>
      <c r="E46" s="152"/>
      <c r="F46" s="152"/>
      <c r="G46" s="152"/>
      <c r="H46" s="152"/>
      <c r="I46" s="152"/>
      <c r="J46" s="176"/>
      <c r="K46" s="169">
        <f t="shared" si="3"/>
        <v>0</v>
      </c>
    </row>
    <row r="47" spans="1:11" ht="12.75" customHeight="1" x14ac:dyDescent="0.2">
      <c r="A47" s="45" t="s">
        <v>217</v>
      </c>
      <c r="B47" s="112" t="s">
        <v>205</v>
      </c>
      <c r="C47" s="152"/>
      <c r="D47" s="152"/>
      <c r="E47" s="152"/>
      <c r="F47" s="152"/>
      <c r="G47" s="152"/>
      <c r="H47" s="152"/>
      <c r="I47" s="152"/>
      <c r="J47" s="176"/>
      <c r="K47" s="169">
        <f t="shared" si="3"/>
        <v>0</v>
      </c>
    </row>
    <row r="48" spans="1:11" ht="12.75" customHeight="1" x14ac:dyDescent="0.2">
      <c r="A48" s="45" t="s">
        <v>207</v>
      </c>
      <c r="B48" s="112" t="s">
        <v>206</v>
      </c>
      <c r="C48" s="152"/>
      <c r="D48" s="152"/>
      <c r="E48" s="152"/>
      <c r="F48" s="152"/>
      <c r="G48" s="152"/>
      <c r="H48" s="152"/>
      <c r="I48" s="152"/>
      <c r="J48" s="176"/>
      <c r="K48" s="169">
        <f t="shared" si="3"/>
        <v>0</v>
      </c>
    </row>
    <row r="49" spans="1:11" ht="12.75" customHeight="1" x14ac:dyDescent="0.2">
      <c r="A49" s="59" t="s">
        <v>82</v>
      </c>
      <c r="B49" s="181" t="s">
        <v>83</v>
      </c>
      <c r="C49" s="183">
        <f>SUM(C38:C48)</f>
        <v>40</v>
      </c>
      <c r="D49" s="183"/>
      <c r="E49" s="183"/>
      <c r="F49" s="183"/>
      <c r="G49" s="183">
        <f t="shared" ref="G49:J49" si="4">SUM(G38:G48)</f>
        <v>37</v>
      </c>
      <c r="H49" s="183"/>
      <c r="I49" s="183">
        <f t="shared" si="4"/>
        <v>3</v>
      </c>
      <c r="J49" s="183">
        <f t="shared" si="4"/>
        <v>2</v>
      </c>
      <c r="K49" s="184">
        <f>SUM(K38:K48)</f>
        <v>82</v>
      </c>
    </row>
    <row r="50" spans="1:11" ht="12.75" customHeight="1" x14ac:dyDescent="0.2">
      <c r="A50" s="45" t="s">
        <v>287</v>
      </c>
      <c r="B50" s="102" t="s">
        <v>83</v>
      </c>
      <c r="C50" s="152">
        <v>31</v>
      </c>
      <c r="D50" s="152"/>
      <c r="E50" s="152"/>
      <c r="F50" s="152"/>
      <c r="G50" s="152">
        <v>31</v>
      </c>
      <c r="H50" s="152"/>
      <c r="I50" s="152">
        <v>2</v>
      </c>
      <c r="J50" s="152">
        <v>2</v>
      </c>
      <c r="K50" s="177">
        <f t="shared" ref="K50:K51" si="5">SUM(C50:J50)</f>
        <v>66</v>
      </c>
    </row>
    <row r="51" spans="1:11" ht="12.75" customHeight="1" x14ac:dyDescent="0.2">
      <c r="A51" s="45" t="s">
        <v>288</v>
      </c>
      <c r="B51" s="102" t="s">
        <v>83</v>
      </c>
      <c r="C51" s="152">
        <v>5</v>
      </c>
      <c r="D51" s="152"/>
      <c r="E51" s="152"/>
      <c r="F51" s="152"/>
      <c r="G51" s="152">
        <v>6</v>
      </c>
      <c r="H51" s="152"/>
      <c r="I51" s="152">
        <v>1</v>
      </c>
      <c r="J51" s="209"/>
      <c r="K51" s="177">
        <f t="shared" si="5"/>
        <v>12</v>
      </c>
    </row>
    <row r="52" spans="1:11" ht="12.75" customHeight="1" x14ac:dyDescent="0.25">
      <c r="A52" s="391" t="s">
        <v>251</v>
      </c>
      <c r="B52" s="392"/>
      <c r="C52" s="392"/>
      <c r="D52" s="392"/>
      <c r="E52" s="392"/>
      <c r="F52" s="392"/>
      <c r="G52" s="392"/>
      <c r="H52" s="392"/>
      <c r="I52" s="392"/>
      <c r="J52" s="392"/>
      <c r="K52" s="393"/>
    </row>
    <row r="53" spans="1:11" ht="12.75" customHeight="1" x14ac:dyDescent="0.2">
      <c r="A53" s="68" t="s">
        <v>195</v>
      </c>
      <c r="B53" s="111" t="s">
        <v>194</v>
      </c>
      <c r="C53" s="206"/>
      <c r="D53" s="207"/>
      <c r="E53" s="207"/>
      <c r="F53" s="207"/>
      <c r="G53" s="207"/>
      <c r="H53" s="207"/>
      <c r="I53" s="207"/>
      <c r="J53" s="207"/>
      <c r="K53" s="208"/>
    </row>
    <row r="54" spans="1:11" ht="12.75" customHeight="1" x14ac:dyDescent="0.2">
      <c r="A54" s="45" t="s">
        <v>209</v>
      </c>
      <c r="B54" s="112" t="s">
        <v>196</v>
      </c>
      <c r="C54" s="152"/>
      <c r="D54" s="152"/>
      <c r="E54" s="152"/>
      <c r="F54" s="152"/>
      <c r="G54" s="152"/>
      <c r="H54" s="152"/>
      <c r="I54" s="152"/>
      <c r="J54" s="176"/>
      <c r="K54" s="169">
        <f>SUM(C54:J54)</f>
        <v>0</v>
      </c>
    </row>
    <row r="55" spans="1:11" ht="12.75" customHeight="1" x14ac:dyDescent="0.2">
      <c r="A55" s="45" t="s">
        <v>210</v>
      </c>
      <c r="B55" s="112" t="s">
        <v>197</v>
      </c>
      <c r="C55" s="152"/>
      <c r="D55" s="152"/>
      <c r="E55" s="152"/>
      <c r="F55" s="152"/>
      <c r="G55" s="152">
        <v>0</v>
      </c>
      <c r="H55" s="152">
        <v>0</v>
      </c>
      <c r="I55" s="152"/>
      <c r="J55" s="176"/>
      <c r="K55" s="169">
        <f t="shared" ref="K55:K64" si="6">SUM(C55:J55)</f>
        <v>0</v>
      </c>
    </row>
    <row r="56" spans="1:11" ht="12.75" customHeight="1" x14ac:dyDescent="0.2">
      <c r="A56" s="45" t="s">
        <v>211</v>
      </c>
      <c r="B56" s="112" t="s">
        <v>198</v>
      </c>
      <c r="C56" s="152"/>
      <c r="D56" s="152"/>
      <c r="E56" s="152"/>
      <c r="F56" s="152"/>
      <c r="G56" s="152"/>
      <c r="H56" s="152"/>
      <c r="I56" s="152"/>
      <c r="J56" s="176"/>
      <c r="K56" s="169">
        <f t="shared" si="6"/>
        <v>0</v>
      </c>
    </row>
    <row r="57" spans="1:11" ht="12.75" customHeight="1" x14ac:dyDescent="0.2">
      <c r="A57" s="45" t="s">
        <v>212</v>
      </c>
      <c r="B57" s="112" t="s">
        <v>199</v>
      </c>
      <c r="C57" s="152"/>
      <c r="D57" s="152"/>
      <c r="E57" s="152"/>
      <c r="F57" s="152"/>
      <c r="G57" s="152"/>
      <c r="H57" s="152"/>
      <c r="I57" s="152"/>
      <c r="J57" s="176"/>
      <c r="K57" s="169">
        <f t="shared" si="6"/>
        <v>0</v>
      </c>
    </row>
    <row r="58" spans="1:11" ht="12.75" customHeight="1" x14ac:dyDescent="0.2">
      <c r="A58" s="45" t="s">
        <v>213</v>
      </c>
      <c r="B58" s="112" t="s">
        <v>200</v>
      </c>
      <c r="C58" s="152"/>
      <c r="D58" s="152"/>
      <c r="E58" s="152"/>
      <c r="F58" s="152"/>
      <c r="G58" s="152">
        <v>4</v>
      </c>
      <c r="H58" s="152">
        <v>24</v>
      </c>
      <c r="I58" s="152"/>
      <c r="J58" s="176"/>
      <c r="K58" s="169">
        <f t="shared" si="6"/>
        <v>28</v>
      </c>
    </row>
    <row r="59" spans="1:11" ht="12.75" customHeight="1" x14ac:dyDescent="0.2">
      <c r="A59" s="45" t="s">
        <v>214</v>
      </c>
      <c r="B59" s="112" t="s">
        <v>201</v>
      </c>
      <c r="C59" s="152"/>
      <c r="D59" s="152"/>
      <c r="E59" s="152"/>
      <c r="F59" s="152"/>
      <c r="G59" s="152"/>
      <c r="H59" s="152"/>
      <c r="I59" s="152"/>
      <c r="J59" s="176"/>
      <c r="K59" s="169">
        <f t="shared" si="6"/>
        <v>0</v>
      </c>
    </row>
    <row r="60" spans="1:11" ht="12.75" customHeight="1" x14ac:dyDescent="0.2">
      <c r="A60" s="45" t="s">
        <v>208</v>
      </c>
      <c r="B60" s="112" t="s">
        <v>202</v>
      </c>
      <c r="C60" s="152"/>
      <c r="D60" s="152"/>
      <c r="E60" s="152"/>
      <c r="F60" s="152"/>
      <c r="G60" s="152"/>
      <c r="H60" s="152"/>
      <c r="I60" s="152"/>
      <c r="J60" s="176"/>
      <c r="K60" s="169">
        <f t="shared" si="6"/>
        <v>0</v>
      </c>
    </row>
    <row r="61" spans="1:11" ht="12.75" customHeight="1" x14ac:dyDescent="0.2">
      <c r="A61" s="45" t="s">
        <v>215</v>
      </c>
      <c r="B61" s="112" t="s">
        <v>203</v>
      </c>
      <c r="C61" s="152"/>
      <c r="D61" s="152"/>
      <c r="E61" s="152"/>
      <c r="F61" s="152"/>
      <c r="G61" s="152"/>
      <c r="H61" s="152"/>
      <c r="I61" s="152"/>
      <c r="J61" s="176"/>
      <c r="K61" s="169">
        <f t="shared" si="6"/>
        <v>0</v>
      </c>
    </row>
    <row r="62" spans="1:11" ht="12.75" customHeight="1" x14ac:dyDescent="0.2">
      <c r="A62" s="45" t="s">
        <v>216</v>
      </c>
      <c r="B62" s="112" t="s">
        <v>204</v>
      </c>
      <c r="C62" s="152"/>
      <c r="D62" s="152"/>
      <c r="E62" s="152"/>
      <c r="F62" s="152"/>
      <c r="G62" s="152"/>
      <c r="H62" s="152"/>
      <c r="I62" s="152"/>
      <c r="J62" s="176"/>
      <c r="K62" s="169">
        <f t="shared" si="6"/>
        <v>0</v>
      </c>
    </row>
    <row r="63" spans="1:11" ht="12.75" customHeight="1" x14ac:dyDescent="0.2">
      <c r="A63" s="45" t="s">
        <v>217</v>
      </c>
      <c r="B63" s="112" t="s">
        <v>205</v>
      </c>
      <c r="C63" s="152">
        <v>97</v>
      </c>
      <c r="D63" s="152">
        <v>43</v>
      </c>
      <c r="E63" s="152"/>
      <c r="F63" s="152"/>
      <c r="G63" s="152"/>
      <c r="H63" s="152"/>
      <c r="I63" s="152"/>
      <c r="J63" s="176"/>
      <c r="K63" s="171">
        <f t="shared" si="6"/>
        <v>140</v>
      </c>
    </row>
    <row r="64" spans="1:11" ht="12.75" customHeight="1" x14ac:dyDescent="0.2">
      <c r="A64" s="45" t="s">
        <v>207</v>
      </c>
      <c r="B64" s="112" t="s">
        <v>206</v>
      </c>
      <c r="C64" s="152"/>
      <c r="D64" s="152"/>
      <c r="E64" s="152"/>
      <c r="F64" s="152"/>
      <c r="G64" s="152"/>
      <c r="H64" s="152"/>
      <c r="I64" s="152"/>
      <c r="J64" s="176"/>
      <c r="K64" s="171">
        <f t="shared" si="6"/>
        <v>0</v>
      </c>
    </row>
    <row r="65" spans="1:11" ht="12.75" customHeight="1" x14ac:dyDescent="0.2">
      <c r="A65" s="59" t="s">
        <v>82</v>
      </c>
      <c r="B65" s="181" t="s">
        <v>83</v>
      </c>
      <c r="C65" s="183">
        <f>SUM(C54:C64)</f>
        <v>97</v>
      </c>
      <c r="D65" s="183">
        <f t="shared" ref="D65:H65" si="7">SUM(D54:D64)</f>
        <v>43</v>
      </c>
      <c r="E65" s="183"/>
      <c r="F65" s="183"/>
      <c r="G65" s="183">
        <f t="shared" si="7"/>
        <v>4</v>
      </c>
      <c r="H65" s="183">
        <f t="shared" si="7"/>
        <v>24</v>
      </c>
      <c r="I65" s="183"/>
      <c r="J65" s="183"/>
      <c r="K65" s="210">
        <f>SUM(K54:K64)</f>
        <v>168</v>
      </c>
    </row>
    <row r="66" spans="1:11" ht="12.75" customHeight="1" x14ac:dyDescent="0.2">
      <c r="A66" s="45" t="s">
        <v>289</v>
      </c>
      <c r="B66" s="102" t="s">
        <v>83</v>
      </c>
      <c r="C66" s="152">
        <v>86</v>
      </c>
      <c r="D66" s="152">
        <v>39</v>
      </c>
      <c r="E66" s="152"/>
      <c r="F66" s="152"/>
      <c r="G66" s="152">
        <v>3</v>
      </c>
      <c r="H66" s="152">
        <v>21</v>
      </c>
      <c r="I66" s="152"/>
      <c r="J66" s="152"/>
      <c r="K66" s="169">
        <f t="shared" ref="K66:K67" si="8">SUM(C66:J66)</f>
        <v>149</v>
      </c>
    </row>
    <row r="67" spans="1:11" ht="12.75" customHeight="1" x14ac:dyDescent="0.2">
      <c r="A67" s="45" t="s">
        <v>290</v>
      </c>
      <c r="B67" s="102" t="s">
        <v>83</v>
      </c>
      <c r="C67" s="152">
        <v>3</v>
      </c>
      <c r="D67" s="152">
        <v>1</v>
      </c>
      <c r="E67" s="152"/>
      <c r="F67" s="152"/>
      <c r="G67" s="152">
        <v>0</v>
      </c>
      <c r="H67" s="152">
        <v>0</v>
      </c>
      <c r="I67" s="152"/>
      <c r="J67" s="152"/>
      <c r="K67" s="169">
        <f t="shared" si="8"/>
        <v>4</v>
      </c>
    </row>
    <row r="68" spans="1:11" ht="12.75" customHeight="1" x14ac:dyDescent="0.25">
      <c r="A68" s="391" t="s">
        <v>252</v>
      </c>
      <c r="B68" s="392"/>
      <c r="C68" s="392"/>
      <c r="D68" s="392"/>
      <c r="E68" s="392"/>
      <c r="F68" s="392"/>
      <c r="G68" s="392"/>
      <c r="H68" s="392"/>
      <c r="I68" s="392"/>
      <c r="J68" s="392"/>
      <c r="K68" s="393"/>
    </row>
    <row r="69" spans="1:11" ht="12.75" customHeight="1" x14ac:dyDescent="0.2">
      <c r="A69" s="68" t="s">
        <v>195</v>
      </c>
      <c r="B69" s="111" t="s">
        <v>194</v>
      </c>
      <c r="C69" s="465"/>
      <c r="D69" s="466"/>
      <c r="E69" s="466"/>
      <c r="F69" s="466"/>
      <c r="G69" s="466"/>
      <c r="H69" s="466"/>
      <c r="I69" s="466"/>
      <c r="J69" s="466"/>
      <c r="K69" s="467"/>
    </row>
    <row r="70" spans="1:11" ht="12.75" customHeight="1" x14ac:dyDescent="0.2">
      <c r="A70" s="45" t="s">
        <v>209</v>
      </c>
      <c r="B70" s="112" t="s">
        <v>196</v>
      </c>
      <c r="C70" s="152"/>
      <c r="D70" s="152"/>
      <c r="E70" s="152"/>
      <c r="F70" s="152"/>
      <c r="G70" s="152"/>
      <c r="H70" s="152"/>
      <c r="I70" s="152"/>
      <c r="J70" s="176"/>
      <c r="K70" s="169">
        <f>SUM(C70:J70)</f>
        <v>0</v>
      </c>
    </row>
    <row r="71" spans="1:11" ht="12.75" customHeight="1" x14ac:dyDescent="0.2">
      <c r="A71" s="45" t="s">
        <v>210</v>
      </c>
      <c r="B71" s="112" t="s">
        <v>197</v>
      </c>
      <c r="C71" s="152"/>
      <c r="D71" s="152"/>
      <c r="E71" s="152"/>
      <c r="F71" s="152"/>
      <c r="G71" s="152"/>
      <c r="H71" s="152"/>
      <c r="I71" s="152"/>
      <c r="J71" s="176"/>
      <c r="K71" s="169">
        <f t="shared" ref="K71:K80" si="9">SUM(C71:J71)</f>
        <v>0</v>
      </c>
    </row>
    <row r="72" spans="1:11" ht="12.75" customHeight="1" x14ac:dyDescent="0.2">
      <c r="A72" s="45" t="s">
        <v>211</v>
      </c>
      <c r="B72" s="112" t="s">
        <v>198</v>
      </c>
      <c r="C72" s="152"/>
      <c r="D72" s="152"/>
      <c r="E72" s="152"/>
      <c r="F72" s="152"/>
      <c r="G72" s="152"/>
      <c r="H72" s="152"/>
      <c r="I72" s="152"/>
      <c r="J72" s="176"/>
      <c r="K72" s="169">
        <f t="shared" si="9"/>
        <v>0</v>
      </c>
    </row>
    <row r="73" spans="1:11" ht="12.75" customHeight="1" x14ac:dyDescent="0.2">
      <c r="A73" s="45" t="s">
        <v>212</v>
      </c>
      <c r="B73" s="112" t="s">
        <v>199</v>
      </c>
      <c r="C73" s="152"/>
      <c r="D73" s="152"/>
      <c r="E73" s="152"/>
      <c r="F73" s="152"/>
      <c r="G73" s="152"/>
      <c r="H73" s="152"/>
      <c r="I73" s="152"/>
      <c r="J73" s="176"/>
      <c r="K73" s="169">
        <f t="shared" si="9"/>
        <v>0</v>
      </c>
    </row>
    <row r="74" spans="1:11" ht="12.75" customHeight="1" x14ac:dyDescent="0.2">
      <c r="A74" s="45" t="s">
        <v>213</v>
      </c>
      <c r="B74" s="112" t="s">
        <v>200</v>
      </c>
      <c r="C74" s="152"/>
      <c r="D74" s="152"/>
      <c r="E74" s="152"/>
      <c r="F74" s="152"/>
      <c r="G74" s="152"/>
      <c r="H74" s="152"/>
      <c r="I74" s="152"/>
      <c r="J74" s="176"/>
      <c r="K74" s="169">
        <f t="shared" si="9"/>
        <v>0</v>
      </c>
    </row>
    <row r="75" spans="1:11" ht="12.75" customHeight="1" x14ac:dyDescent="0.2">
      <c r="A75" s="45" t="s">
        <v>214</v>
      </c>
      <c r="B75" s="112" t="s">
        <v>201</v>
      </c>
      <c r="C75" s="152">
        <v>15</v>
      </c>
      <c r="D75" s="152">
        <v>9</v>
      </c>
      <c r="E75" s="152"/>
      <c r="F75" s="152"/>
      <c r="G75" s="152">
        <v>2</v>
      </c>
      <c r="H75" s="152">
        <v>12</v>
      </c>
      <c r="I75" s="152">
        <v>2</v>
      </c>
      <c r="J75" s="176">
        <v>0</v>
      </c>
      <c r="K75" s="169">
        <f t="shared" si="9"/>
        <v>40</v>
      </c>
    </row>
    <row r="76" spans="1:11" ht="12.75" customHeight="1" x14ac:dyDescent="0.2">
      <c r="A76" s="45" t="s">
        <v>208</v>
      </c>
      <c r="B76" s="112" t="s">
        <v>202</v>
      </c>
      <c r="C76" s="152"/>
      <c r="D76" s="152"/>
      <c r="E76" s="152"/>
      <c r="F76" s="152"/>
      <c r="G76" s="152"/>
      <c r="H76" s="152"/>
      <c r="I76" s="152"/>
      <c r="J76" s="176"/>
      <c r="K76" s="169">
        <f t="shared" si="9"/>
        <v>0</v>
      </c>
    </row>
    <row r="77" spans="1:11" ht="12.75" customHeight="1" x14ac:dyDescent="0.2">
      <c r="A77" s="45" t="s">
        <v>215</v>
      </c>
      <c r="B77" s="112" t="s">
        <v>203</v>
      </c>
      <c r="C77" s="152"/>
      <c r="D77" s="152"/>
      <c r="E77" s="152"/>
      <c r="F77" s="152"/>
      <c r="G77" s="152">
        <v>2</v>
      </c>
      <c r="H77" s="152"/>
      <c r="I77" s="152"/>
      <c r="J77" s="176"/>
      <c r="K77" s="169">
        <f t="shared" si="9"/>
        <v>2</v>
      </c>
    </row>
    <row r="78" spans="1:11" ht="12.75" customHeight="1" x14ac:dyDescent="0.2">
      <c r="A78" s="45" t="s">
        <v>216</v>
      </c>
      <c r="B78" s="112" t="s">
        <v>204</v>
      </c>
      <c r="C78" s="152"/>
      <c r="D78" s="152"/>
      <c r="E78" s="152"/>
      <c r="F78" s="152"/>
      <c r="G78" s="152"/>
      <c r="H78" s="152"/>
      <c r="I78" s="152"/>
      <c r="J78" s="176"/>
      <c r="K78" s="169">
        <f t="shared" si="9"/>
        <v>0</v>
      </c>
    </row>
    <row r="79" spans="1:11" ht="12.75" customHeight="1" x14ac:dyDescent="0.2">
      <c r="A79" s="45" t="s">
        <v>217</v>
      </c>
      <c r="B79" s="112" t="s">
        <v>205</v>
      </c>
      <c r="C79" s="152"/>
      <c r="D79" s="152"/>
      <c r="E79" s="152"/>
      <c r="F79" s="152"/>
      <c r="G79" s="152"/>
      <c r="H79" s="152"/>
      <c r="I79" s="152"/>
      <c r="J79" s="176"/>
      <c r="K79" s="169">
        <f t="shared" si="9"/>
        <v>0</v>
      </c>
    </row>
    <row r="80" spans="1:11" ht="12.75" customHeight="1" x14ac:dyDescent="0.2">
      <c r="A80" s="45" t="s">
        <v>207</v>
      </c>
      <c r="B80" s="112" t="s">
        <v>206</v>
      </c>
      <c r="C80" s="152"/>
      <c r="D80" s="152"/>
      <c r="E80" s="152"/>
      <c r="F80" s="152"/>
      <c r="G80" s="152"/>
      <c r="H80" s="152"/>
      <c r="I80" s="152"/>
      <c r="J80" s="176"/>
      <c r="K80" s="169">
        <f t="shared" si="9"/>
        <v>0</v>
      </c>
    </row>
    <row r="81" spans="1:11" ht="12.75" customHeight="1" x14ac:dyDescent="0.2">
      <c r="A81" s="59" t="s">
        <v>82</v>
      </c>
      <c r="B81" s="181" t="s">
        <v>83</v>
      </c>
      <c r="C81" s="183">
        <f>SUM(C70:C80)</f>
        <v>15</v>
      </c>
      <c r="D81" s="183">
        <f t="shared" ref="D81:J81" si="10">SUM(D70:D80)</f>
        <v>9</v>
      </c>
      <c r="E81" s="183"/>
      <c r="F81" s="183"/>
      <c r="G81" s="183">
        <f t="shared" si="10"/>
        <v>4</v>
      </c>
      <c r="H81" s="183">
        <f t="shared" si="10"/>
        <v>12</v>
      </c>
      <c r="I81" s="183">
        <f t="shared" si="10"/>
        <v>2</v>
      </c>
      <c r="J81" s="183">
        <f t="shared" si="10"/>
        <v>0</v>
      </c>
      <c r="K81" s="184">
        <f>SUM(K70:K80)</f>
        <v>42</v>
      </c>
    </row>
    <row r="82" spans="1:11" ht="12.75" customHeight="1" x14ac:dyDescent="0.2">
      <c r="A82" s="45" t="s">
        <v>291</v>
      </c>
      <c r="B82" s="102" t="s">
        <v>83</v>
      </c>
      <c r="C82" s="152">
        <v>10</v>
      </c>
      <c r="D82" s="152">
        <v>7</v>
      </c>
      <c r="E82" s="152"/>
      <c r="F82" s="152"/>
      <c r="G82" s="152">
        <v>3</v>
      </c>
      <c r="H82" s="152">
        <v>7</v>
      </c>
      <c r="I82" s="152">
        <v>1</v>
      </c>
      <c r="J82" s="152"/>
      <c r="K82" s="177">
        <f t="shared" ref="K82:K83" si="11">SUM(C82:J82)</f>
        <v>28</v>
      </c>
    </row>
    <row r="83" spans="1:11" ht="12.75" customHeight="1" x14ac:dyDescent="0.2">
      <c r="A83" s="45" t="s">
        <v>292</v>
      </c>
      <c r="B83" s="102" t="s">
        <v>83</v>
      </c>
      <c r="C83" s="152">
        <v>0</v>
      </c>
      <c r="D83" s="152">
        <v>0</v>
      </c>
      <c r="E83" s="152"/>
      <c r="F83" s="152"/>
      <c r="G83" s="152">
        <v>0</v>
      </c>
      <c r="H83" s="152">
        <v>0</v>
      </c>
      <c r="I83" s="152">
        <v>0</v>
      </c>
      <c r="J83" s="152"/>
      <c r="K83" s="177">
        <f t="shared" si="11"/>
        <v>0</v>
      </c>
    </row>
    <row r="84" spans="1:11" ht="12.75" customHeight="1" x14ac:dyDescent="0.25">
      <c r="A84" s="391" t="s">
        <v>253</v>
      </c>
      <c r="B84" s="392"/>
      <c r="C84" s="392"/>
      <c r="D84" s="392"/>
      <c r="E84" s="392"/>
      <c r="F84" s="392"/>
      <c r="G84" s="392"/>
      <c r="H84" s="392"/>
      <c r="I84" s="392"/>
      <c r="J84" s="392"/>
      <c r="K84" s="393"/>
    </row>
    <row r="85" spans="1:11" ht="12.75" customHeight="1" x14ac:dyDescent="0.2">
      <c r="A85" s="68" t="s">
        <v>195</v>
      </c>
      <c r="B85" s="111" t="s">
        <v>194</v>
      </c>
      <c r="C85" s="206"/>
      <c r="D85" s="207"/>
      <c r="E85" s="207"/>
      <c r="F85" s="207"/>
      <c r="G85" s="207"/>
      <c r="H85" s="207"/>
      <c r="I85" s="207"/>
      <c r="J85" s="207"/>
      <c r="K85" s="208"/>
    </row>
    <row r="86" spans="1:11" ht="12.75" customHeight="1" x14ac:dyDescent="0.2">
      <c r="A86" s="45" t="s">
        <v>209</v>
      </c>
      <c r="B86" s="112" t="s">
        <v>196</v>
      </c>
      <c r="C86" s="152"/>
      <c r="D86" s="152"/>
      <c r="E86" s="152"/>
      <c r="F86" s="152"/>
      <c r="G86" s="152"/>
      <c r="H86" s="152"/>
      <c r="I86" s="152"/>
      <c r="J86" s="176"/>
      <c r="K86" s="169">
        <f>SUM(C86:J86)</f>
        <v>0</v>
      </c>
    </row>
    <row r="87" spans="1:11" ht="12.75" customHeight="1" x14ac:dyDescent="0.2">
      <c r="A87" s="45" t="s">
        <v>210</v>
      </c>
      <c r="B87" s="112" t="s">
        <v>197</v>
      </c>
      <c r="C87" s="152">
        <v>0</v>
      </c>
      <c r="D87" s="152">
        <v>0</v>
      </c>
      <c r="E87" s="152"/>
      <c r="F87" s="152"/>
      <c r="G87" s="152">
        <v>0</v>
      </c>
      <c r="H87" s="152">
        <v>0</v>
      </c>
      <c r="I87" s="152"/>
      <c r="J87" s="176"/>
      <c r="K87" s="169">
        <f t="shared" ref="K87:K96" si="12">SUM(C87:J87)</f>
        <v>0</v>
      </c>
    </row>
    <row r="88" spans="1:11" ht="12.75" customHeight="1" x14ac:dyDescent="0.2">
      <c r="A88" s="45" t="s">
        <v>211</v>
      </c>
      <c r="B88" s="112" t="s">
        <v>198</v>
      </c>
      <c r="C88" s="152">
        <v>17</v>
      </c>
      <c r="D88" s="152">
        <v>30</v>
      </c>
      <c r="E88" s="152"/>
      <c r="F88" s="152"/>
      <c r="G88" s="152">
        <v>11</v>
      </c>
      <c r="H88" s="152">
        <v>12</v>
      </c>
      <c r="I88" s="152">
        <v>0</v>
      </c>
      <c r="J88" s="176">
        <v>2</v>
      </c>
      <c r="K88" s="169">
        <f t="shared" si="12"/>
        <v>72</v>
      </c>
    </row>
    <row r="89" spans="1:11" ht="12.75" customHeight="1" x14ac:dyDescent="0.2">
      <c r="A89" s="45" t="s">
        <v>212</v>
      </c>
      <c r="B89" s="112" t="s">
        <v>199</v>
      </c>
      <c r="C89" s="152">
        <v>8</v>
      </c>
      <c r="D89" s="152">
        <v>0</v>
      </c>
      <c r="E89" s="152"/>
      <c r="F89" s="152"/>
      <c r="G89" s="152">
        <v>3</v>
      </c>
      <c r="H89" s="152"/>
      <c r="I89" s="152"/>
      <c r="J89" s="176"/>
      <c r="K89" s="169">
        <f t="shared" si="12"/>
        <v>11</v>
      </c>
    </row>
    <row r="90" spans="1:11" ht="12.75" customHeight="1" x14ac:dyDescent="0.2">
      <c r="A90" s="45" t="s">
        <v>213</v>
      </c>
      <c r="B90" s="112" t="s">
        <v>200</v>
      </c>
      <c r="C90" s="152"/>
      <c r="D90" s="152"/>
      <c r="E90" s="152"/>
      <c r="F90" s="152"/>
      <c r="G90" s="152"/>
      <c r="H90" s="152"/>
      <c r="I90" s="152"/>
      <c r="J90" s="176"/>
      <c r="K90" s="169">
        <f t="shared" si="12"/>
        <v>0</v>
      </c>
    </row>
    <row r="91" spans="1:11" ht="12.75" customHeight="1" x14ac:dyDescent="0.2">
      <c r="A91" s="45" t="s">
        <v>214</v>
      </c>
      <c r="B91" s="112" t="s">
        <v>201</v>
      </c>
      <c r="C91" s="152"/>
      <c r="D91" s="152"/>
      <c r="E91" s="152"/>
      <c r="F91" s="152"/>
      <c r="G91" s="152"/>
      <c r="H91" s="152"/>
      <c r="I91" s="152"/>
      <c r="J91" s="176"/>
      <c r="K91" s="169">
        <f t="shared" si="12"/>
        <v>0</v>
      </c>
    </row>
    <row r="92" spans="1:11" ht="12.75" customHeight="1" x14ac:dyDescent="0.2">
      <c r="A92" s="45" t="s">
        <v>208</v>
      </c>
      <c r="B92" s="112" t="s">
        <v>202</v>
      </c>
      <c r="C92" s="152"/>
      <c r="D92" s="152"/>
      <c r="E92" s="152"/>
      <c r="F92" s="152"/>
      <c r="G92" s="152"/>
      <c r="H92" s="152"/>
      <c r="I92" s="152"/>
      <c r="J92" s="176"/>
      <c r="K92" s="169">
        <f t="shared" si="12"/>
        <v>0</v>
      </c>
    </row>
    <row r="93" spans="1:11" ht="12.75" customHeight="1" x14ac:dyDescent="0.2">
      <c r="A93" s="45" t="s">
        <v>215</v>
      </c>
      <c r="B93" s="112" t="s">
        <v>203</v>
      </c>
      <c r="C93" s="152"/>
      <c r="D93" s="152"/>
      <c r="E93" s="152"/>
      <c r="F93" s="152"/>
      <c r="G93" s="152"/>
      <c r="H93" s="152"/>
      <c r="I93" s="152"/>
      <c r="J93" s="176"/>
      <c r="K93" s="169">
        <f t="shared" si="12"/>
        <v>0</v>
      </c>
    </row>
    <row r="94" spans="1:11" ht="12.75" customHeight="1" x14ac:dyDescent="0.2">
      <c r="A94" s="45" t="s">
        <v>216</v>
      </c>
      <c r="B94" s="112" t="s">
        <v>204</v>
      </c>
      <c r="C94" s="152"/>
      <c r="D94" s="152"/>
      <c r="E94" s="152"/>
      <c r="F94" s="152"/>
      <c r="G94" s="152"/>
      <c r="H94" s="152"/>
      <c r="I94" s="152"/>
      <c r="J94" s="176"/>
      <c r="K94" s="169">
        <f t="shared" si="12"/>
        <v>0</v>
      </c>
    </row>
    <row r="95" spans="1:11" ht="12.75" customHeight="1" x14ac:dyDescent="0.2">
      <c r="A95" s="45" t="s">
        <v>217</v>
      </c>
      <c r="B95" s="112" t="s">
        <v>205</v>
      </c>
      <c r="C95" s="152"/>
      <c r="D95" s="152"/>
      <c r="E95" s="152"/>
      <c r="F95" s="152"/>
      <c r="G95" s="152"/>
      <c r="H95" s="152"/>
      <c r="I95" s="152"/>
      <c r="J95" s="176"/>
      <c r="K95" s="171">
        <f t="shared" si="12"/>
        <v>0</v>
      </c>
    </row>
    <row r="96" spans="1:11" ht="12.75" customHeight="1" x14ac:dyDescent="0.2">
      <c r="A96" s="45" t="s">
        <v>207</v>
      </c>
      <c r="B96" s="112" t="s">
        <v>206</v>
      </c>
      <c r="C96" s="152"/>
      <c r="D96" s="152"/>
      <c r="E96" s="152"/>
      <c r="F96" s="152"/>
      <c r="G96" s="152"/>
      <c r="H96" s="152"/>
      <c r="I96" s="152"/>
      <c r="J96" s="176"/>
      <c r="K96" s="171">
        <f t="shared" si="12"/>
        <v>0</v>
      </c>
    </row>
    <row r="97" spans="1:11" ht="12.75" customHeight="1" x14ac:dyDescent="0.2">
      <c r="A97" s="59" t="s">
        <v>82</v>
      </c>
      <c r="B97" s="181" t="s">
        <v>83</v>
      </c>
      <c r="C97" s="183">
        <f>SUM(C86:C96)</f>
        <v>25</v>
      </c>
      <c r="D97" s="183">
        <f t="shared" ref="D97:J97" si="13">SUM(D86:D96)</f>
        <v>30</v>
      </c>
      <c r="E97" s="183"/>
      <c r="F97" s="183"/>
      <c r="G97" s="183">
        <f t="shared" si="13"/>
        <v>14</v>
      </c>
      <c r="H97" s="183">
        <f t="shared" si="13"/>
        <v>12</v>
      </c>
      <c r="I97" s="183">
        <f t="shared" si="13"/>
        <v>0</v>
      </c>
      <c r="J97" s="183">
        <f t="shared" si="13"/>
        <v>2</v>
      </c>
      <c r="K97" s="210">
        <f>SUM(K86:K96)</f>
        <v>83</v>
      </c>
    </row>
    <row r="98" spans="1:11" ht="12.75" customHeight="1" x14ac:dyDescent="0.2">
      <c r="A98" s="45" t="s">
        <v>293</v>
      </c>
      <c r="B98" s="102" t="s">
        <v>83</v>
      </c>
      <c r="C98" s="152">
        <v>14</v>
      </c>
      <c r="D98" s="152">
        <v>20</v>
      </c>
      <c r="E98" s="152"/>
      <c r="F98" s="152"/>
      <c r="G98" s="152">
        <v>8</v>
      </c>
      <c r="H98" s="152">
        <v>7</v>
      </c>
      <c r="I98" s="152">
        <v>0</v>
      </c>
      <c r="J98" s="152">
        <v>0</v>
      </c>
      <c r="K98" s="169">
        <f t="shared" ref="K98:K99" si="14">SUM(C98:J98)</f>
        <v>49</v>
      </c>
    </row>
    <row r="99" spans="1:11" ht="12.75" customHeight="1" x14ac:dyDescent="0.2">
      <c r="A99" s="45" t="s">
        <v>294</v>
      </c>
      <c r="B99" s="102" t="s">
        <v>83</v>
      </c>
      <c r="C99" s="152">
        <v>0</v>
      </c>
      <c r="D99" s="152">
        <v>1</v>
      </c>
      <c r="E99" s="152"/>
      <c r="F99" s="152"/>
      <c r="G99" s="152">
        <v>1</v>
      </c>
      <c r="H99" s="152">
        <v>0</v>
      </c>
      <c r="I99" s="152">
        <v>0</v>
      </c>
      <c r="J99" s="152">
        <v>0</v>
      </c>
      <c r="K99" s="169">
        <f t="shared" si="14"/>
        <v>2</v>
      </c>
    </row>
    <row r="100" spans="1:11" ht="12.75" customHeight="1" x14ac:dyDescent="0.25">
      <c r="A100" s="391" t="s">
        <v>254</v>
      </c>
      <c r="B100" s="392"/>
      <c r="C100" s="392"/>
      <c r="D100" s="392"/>
      <c r="E100" s="392"/>
      <c r="F100" s="392"/>
      <c r="G100" s="392"/>
      <c r="H100" s="392"/>
      <c r="I100" s="392"/>
      <c r="J100" s="392"/>
      <c r="K100" s="393"/>
    </row>
    <row r="101" spans="1:11" ht="12.75" customHeight="1" x14ac:dyDescent="0.2">
      <c r="A101" s="68" t="s">
        <v>195</v>
      </c>
      <c r="B101" s="111" t="s">
        <v>194</v>
      </c>
      <c r="C101" s="465"/>
      <c r="D101" s="466"/>
      <c r="E101" s="466"/>
      <c r="F101" s="466"/>
      <c r="G101" s="466"/>
      <c r="H101" s="466"/>
      <c r="I101" s="466"/>
      <c r="J101" s="466"/>
      <c r="K101" s="467"/>
    </row>
    <row r="102" spans="1:11" ht="12.75" customHeight="1" x14ac:dyDescent="0.2">
      <c r="A102" s="45" t="s">
        <v>209</v>
      </c>
      <c r="B102" s="112" t="s">
        <v>196</v>
      </c>
      <c r="C102" s="152"/>
      <c r="D102" s="152"/>
      <c r="E102" s="152"/>
      <c r="F102" s="152"/>
      <c r="G102" s="152"/>
      <c r="H102" s="152"/>
      <c r="I102" s="152"/>
      <c r="J102" s="176"/>
      <c r="K102" s="169">
        <f>SUM(C102:J102)</f>
        <v>0</v>
      </c>
    </row>
    <row r="103" spans="1:11" ht="12.75" customHeight="1" x14ac:dyDescent="0.2">
      <c r="A103" s="45" t="s">
        <v>210</v>
      </c>
      <c r="B103" s="112" t="s">
        <v>197</v>
      </c>
      <c r="C103" s="152">
        <v>97</v>
      </c>
      <c r="D103" s="152">
        <v>75</v>
      </c>
      <c r="E103" s="152">
        <v>24</v>
      </c>
      <c r="F103" s="152">
        <v>28</v>
      </c>
      <c r="G103" s="152">
        <v>37</v>
      </c>
      <c r="H103" s="152">
        <v>32</v>
      </c>
      <c r="I103" s="152">
        <v>1</v>
      </c>
      <c r="J103" s="176">
        <v>0</v>
      </c>
      <c r="K103" s="169">
        <f t="shared" ref="K103:K112" si="15">SUM(C103:J103)</f>
        <v>294</v>
      </c>
    </row>
    <row r="104" spans="1:11" ht="12.75" customHeight="1" x14ac:dyDescent="0.2">
      <c r="A104" s="45" t="s">
        <v>211</v>
      </c>
      <c r="B104" s="112" t="s">
        <v>198</v>
      </c>
      <c r="C104" s="152">
        <v>64</v>
      </c>
      <c r="D104" s="152"/>
      <c r="E104" s="152"/>
      <c r="F104" s="152"/>
      <c r="G104" s="152"/>
      <c r="H104" s="152"/>
      <c r="I104" s="152"/>
      <c r="J104" s="176"/>
      <c r="K104" s="169">
        <f t="shared" si="15"/>
        <v>64</v>
      </c>
    </row>
    <row r="105" spans="1:11" ht="12.75" customHeight="1" x14ac:dyDescent="0.2">
      <c r="A105" s="45" t="s">
        <v>212</v>
      </c>
      <c r="B105" s="112" t="s">
        <v>199</v>
      </c>
      <c r="C105" s="152"/>
      <c r="D105" s="152"/>
      <c r="E105" s="152"/>
      <c r="F105" s="152"/>
      <c r="G105" s="152"/>
      <c r="H105" s="152"/>
      <c r="I105" s="152"/>
      <c r="J105" s="176"/>
      <c r="K105" s="169">
        <f t="shared" si="15"/>
        <v>0</v>
      </c>
    </row>
    <row r="106" spans="1:11" ht="12.75" customHeight="1" x14ac:dyDescent="0.2">
      <c r="A106" s="45" t="s">
        <v>213</v>
      </c>
      <c r="B106" s="112" t="s">
        <v>200</v>
      </c>
      <c r="C106" s="152"/>
      <c r="D106" s="152"/>
      <c r="E106" s="152"/>
      <c r="F106" s="152"/>
      <c r="G106" s="152">
        <v>8</v>
      </c>
      <c r="H106" s="152">
        <v>10</v>
      </c>
      <c r="I106" s="152"/>
      <c r="J106" s="176"/>
      <c r="K106" s="169">
        <f t="shared" si="15"/>
        <v>18</v>
      </c>
    </row>
    <row r="107" spans="1:11" ht="12.75" customHeight="1" x14ac:dyDescent="0.2">
      <c r="A107" s="45" t="s">
        <v>214</v>
      </c>
      <c r="B107" s="112" t="s">
        <v>201</v>
      </c>
      <c r="C107" s="152"/>
      <c r="D107" s="152"/>
      <c r="E107" s="152"/>
      <c r="F107" s="152"/>
      <c r="G107" s="152"/>
      <c r="H107" s="152"/>
      <c r="I107" s="152"/>
      <c r="J107" s="176"/>
      <c r="K107" s="169">
        <f t="shared" si="15"/>
        <v>0</v>
      </c>
    </row>
    <row r="108" spans="1:11" ht="12.75" customHeight="1" x14ac:dyDescent="0.2">
      <c r="A108" s="45" t="s">
        <v>208</v>
      </c>
      <c r="B108" s="112" t="s">
        <v>202</v>
      </c>
      <c r="C108" s="152"/>
      <c r="D108" s="152"/>
      <c r="E108" s="152"/>
      <c r="F108" s="152"/>
      <c r="G108" s="152"/>
      <c r="H108" s="152"/>
      <c r="I108" s="152"/>
      <c r="J108" s="176"/>
      <c r="K108" s="169">
        <f t="shared" si="15"/>
        <v>0</v>
      </c>
    </row>
    <row r="109" spans="1:11" ht="12.75" customHeight="1" x14ac:dyDescent="0.2">
      <c r="A109" s="45" t="s">
        <v>215</v>
      </c>
      <c r="B109" s="112" t="s">
        <v>203</v>
      </c>
      <c r="C109" s="152"/>
      <c r="D109" s="152"/>
      <c r="E109" s="152"/>
      <c r="F109" s="152"/>
      <c r="G109" s="152"/>
      <c r="H109" s="152"/>
      <c r="I109" s="152"/>
      <c r="J109" s="176"/>
      <c r="K109" s="169">
        <f t="shared" si="15"/>
        <v>0</v>
      </c>
    </row>
    <row r="110" spans="1:11" ht="12.75" customHeight="1" x14ac:dyDescent="0.2">
      <c r="A110" s="45" t="s">
        <v>216</v>
      </c>
      <c r="B110" s="112" t="s">
        <v>204</v>
      </c>
      <c r="C110" s="152"/>
      <c r="D110" s="152"/>
      <c r="E110" s="152"/>
      <c r="F110" s="152"/>
      <c r="G110" s="152"/>
      <c r="H110" s="152"/>
      <c r="I110" s="152"/>
      <c r="J110" s="176"/>
      <c r="K110" s="169">
        <f t="shared" si="15"/>
        <v>0</v>
      </c>
    </row>
    <row r="111" spans="1:11" ht="12.75" customHeight="1" x14ac:dyDescent="0.2">
      <c r="A111" s="45" t="s">
        <v>217</v>
      </c>
      <c r="B111" s="112" t="s">
        <v>205</v>
      </c>
      <c r="C111" s="152">
        <v>0</v>
      </c>
      <c r="D111" s="152">
        <v>0</v>
      </c>
      <c r="E111" s="152"/>
      <c r="F111" s="152"/>
      <c r="G111" s="152">
        <v>0</v>
      </c>
      <c r="H111" s="152"/>
      <c r="I111" s="152"/>
      <c r="J111" s="176"/>
      <c r="K111" s="169">
        <f t="shared" si="15"/>
        <v>0</v>
      </c>
    </row>
    <row r="112" spans="1:11" ht="12.75" customHeight="1" x14ac:dyDescent="0.2">
      <c r="A112" s="45" t="s">
        <v>207</v>
      </c>
      <c r="B112" s="112" t="s">
        <v>206</v>
      </c>
      <c r="C112" s="152">
        <v>22</v>
      </c>
      <c r="D112" s="152">
        <v>14</v>
      </c>
      <c r="E112" s="152"/>
      <c r="F112" s="152"/>
      <c r="G112" s="152">
        <v>21</v>
      </c>
      <c r="H112" s="152">
        <v>16</v>
      </c>
      <c r="I112" s="152"/>
      <c r="J112" s="176"/>
      <c r="K112" s="169">
        <f t="shared" si="15"/>
        <v>73</v>
      </c>
    </row>
    <row r="113" spans="1:11" ht="12.75" customHeight="1" x14ac:dyDescent="0.2">
      <c r="A113" s="59" t="s">
        <v>82</v>
      </c>
      <c r="B113" s="181" t="s">
        <v>83</v>
      </c>
      <c r="C113" s="183">
        <f>SUM(C102:C112)</f>
        <v>183</v>
      </c>
      <c r="D113" s="183">
        <f t="shared" ref="D113:J113" si="16">SUM(D102:D112)</f>
        <v>89</v>
      </c>
      <c r="E113" s="183">
        <f t="shared" si="16"/>
        <v>24</v>
      </c>
      <c r="F113" s="183">
        <f t="shared" si="16"/>
        <v>28</v>
      </c>
      <c r="G113" s="183">
        <f t="shared" si="16"/>
        <v>66</v>
      </c>
      <c r="H113" s="183">
        <f t="shared" si="16"/>
        <v>58</v>
      </c>
      <c r="I113" s="183">
        <f t="shared" si="16"/>
        <v>1</v>
      </c>
      <c r="J113" s="183">
        <f t="shared" si="16"/>
        <v>0</v>
      </c>
      <c r="K113" s="184">
        <f>SUM(K102:K112)</f>
        <v>449</v>
      </c>
    </row>
    <row r="114" spans="1:11" ht="12.75" customHeight="1" x14ac:dyDescent="0.2">
      <c r="A114" s="45" t="s">
        <v>295</v>
      </c>
      <c r="B114" s="102" t="s">
        <v>83</v>
      </c>
      <c r="C114" s="152">
        <v>144</v>
      </c>
      <c r="D114" s="152">
        <v>74</v>
      </c>
      <c r="E114" s="152">
        <v>24</v>
      </c>
      <c r="F114" s="152">
        <v>24</v>
      </c>
      <c r="G114" s="152">
        <v>52</v>
      </c>
      <c r="H114" s="152">
        <v>43</v>
      </c>
      <c r="I114" s="152">
        <v>0</v>
      </c>
      <c r="J114" s="152">
        <v>0</v>
      </c>
      <c r="K114" s="177">
        <f t="shared" ref="K114:K115" si="17">SUM(C114:J114)</f>
        <v>361</v>
      </c>
    </row>
    <row r="115" spans="1:11" ht="12.75" customHeight="1" x14ac:dyDescent="0.2">
      <c r="A115" s="45" t="s">
        <v>296</v>
      </c>
      <c r="B115" s="102" t="s">
        <v>83</v>
      </c>
      <c r="C115" s="152">
        <v>5</v>
      </c>
      <c r="D115" s="152">
        <v>1</v>
      </c>
      <c r="E115" s="152">
        <v>0</v>
      </c>
      <c r="F115" s="152">
        <v>0</v>
      </c>
      <c r="G115" s="152">
        <v>1</v>
      </c>
      <c r="H115" s="152">
        <v>0</v>
      </c>
      <c r="I115" s="152">
        <v>0</v>
      </c>
      <c r="J115" s="152">
        <v>0</v>
      </c>
      <c r="K115" s="177">
        <f t="shared" si="17"/>
        <v>7</v>
      </c>
    </row>
    <row r="116" spans="1:11" ht="12.75" customHeight="1" x14ac:dyDescent="0.25">
      <c r="A116" s="391" t="s">
        <v>380</v>
      </c>
      <c r="B116" s="392"/>
      <c r="C116" s="392"/>
      <c r="D116" s="392"/>
      <c r="E116" s="392"/>
      <c r="F116" s="392"/>
      <c r="G116" s="392"/>
      <c r="H116" s="392"/>
      <c r="I116" s="392"/>
      <c r="J116" s="392"/>
      <c r="K116" s="393"/>
    </row>
    <row r="117" spans="1:11" ht="12.75" customHeight="1" x14ac:dyDescent="0.2">
      <c r="A117" s="68" t="s">
        <v>195</v>
      </c>
      <c r="B117" s="111" t="s">
        <v>194</v>
      </c>
      <c r="C117" s="206"/>
      <c r="D117" s="207"/>
      <c r="E117" s="207"/>
      <c r="F117" s="207"/>
      <c r="G117" s="207"/>
      <c r="H117" s="207"/>
      <c r="I117" s="207"/>
      <c r="J117" s="207"/>
      <c r="K117" s="208"/>
    </row>
    <row r="118" spans="1:11" ht="12.75" customHeight="1" x14ac:dyDescent="0.2">
      <c r="A118" s="45" t="s">
        <v>209</v>
      </c>
      <c r="B118" s="112" t="s">
        <v>196</v>
      </c>
      <c r="C118" s="152"/>
      <c r="D118" s="152"/>
      <c r="E118" s="152"/>
      <c r="F118" s="152"/>
      <c r="G118" s="152"/>
      <c r="H118" s="152"/>
      <c r="I118" s="152"/>
      <c r="J118" s="176"/>
      <c r="K118" s="169">
        <f>SUM(C118:J118)</f>
        <v>0</v>
      </c>
    </row>
    <row r="119" spans="1:11" ht="12.75" customHeight="1" x14ac:dyDescent="0.2">
      <c r="A119" s="45" t="s">
        <v>210</v>
      </c>
      <c r="B119" s="112" t="s">
        <v>197</v>
      </c>
      <c r="C119" s="152">
        <v>0</v>
      </c>
      <c r="D119" s="152">
        <v>0</v>
      </c>
      <c r="E119" s="152"/>
      <c r="F119" s="152"/>
      <c r="G119" s="152">
        <v>0</v>
      </c>
      <c r="H119" s="152">
        <v>0</v>
      </c>
      <c r="I119" s="152"/>
      <c r="J119" s="176"/>
      <c r="K119" s="169">
        <f t="shared" ref="K119:K128" si="18">SUM(C119:J119)</f>
        <v>0</v>
      </c>
    </row>
    <row r="120" spans="1:11" ht="12.75" customHeight="1" x14ac:dyDescent="0.2">
      <c r="A120" s="45" t="s">
        <v>211</v>
      </c>
      <c r="B120" s="112" t="s">
        <v>198</v>
      </c>
      <c r="C120" s="152"/>
      <c r="D120" s="152"/>
      <c r="E120" s="152"/>
      <c r="F120" s="152"/>
      <c r="G120" s="152"/>
      <c r="H120" s="152"/>
      <c r="I120" s="152"/>
      <c r="J120" s="176"/>
      <c r="K120" s="169">
        <f t="shared" si="18"/>
        <v>0</v>
      </c>
    </row>
    <row r="121" spans="1:11" ht="12.75" customHeight="1" x14ac:dyDescent="0.2">
      <c r="A121" s="45" t="s">
        <v>212</v>
      </c>
      <c r="B121" s="112" t="s">
        <v>199</v>
      </c>
      <c r="C121" s="152"/>
      <c r="D121" s="152"/>
      <c r="E121" s="152"/>
      <c r="F121" s="152"/>
      <c r="G121" s="152">
        <v>14</v>
      </c>
      <c r="H121" s="152"/>
      <c r="I121" s="152"/>
      <c r="J121" s="176"/>
      <c r="K121" s="169">
        <f t="shared" si="18"/>
        <v>14</v>
      </c>
    </row>
    <row r="122" spans="1:11" ht="12.75" customHeight="1" x14ac:dyDescent="0.2">
      <c r="A122" s="45" t="s">
        <v>213</v>
      </c>
      <c r="B122" s="112" t="s">
        <v>200</v>
      </c>
      <c r="C122" s="152"/>
      <c r="D122" s="152"/>
      <c r="E122" s="152"/>
      <c r="F122" s="152"/>
      <c r="G122" s="152"/>
      <c r="H122" s="152"/>
      <c r="I122" s="152"/>
      <c r="J122" s="176"/>
      <c r="K122" s="169">
        <f t="shared" si="18"/>
        <v>0</v>
      </c>
    </row>
    <row r="123" spans="1:11" ht="12.75" customHeight="1" x14ac:dyDescent="0.2">
      <c r="A123" s="45" t="s">
        <v>214</v>
      </c>
      <c r="B123" s="112" t="s">
        <v>201</v>
      </c>
      <c r="C123" s="152">
        <v>61</v>
      </c>
      <c r="D123" s="152">
        <v>0</v>
      </c>
      <c r="E123" s="152"/>
      <c r="F123" s="152"/>
      <c r="G123" s="152">
        <v>21</v>
      </c>
      <c r="H123" s="152">
        <v>1</v>
      </c>
      <c r="I123" s="152">
        <v>1</v>
      </c>
      <c r="J123" s="176">
        <v>2</v>
      </c>
      <c r="K123" s="169">
        <f t="shared" si="18"/>
        <v>86</v>
      </c>
    </row>
    <row r="124" spans="1:11" ht="12.75" customHeight="1" x14ac:dyDescent="0.2">
      <c r="A124" s="45" t="s">
        <v>208</v>
      </c>
      <c r="B124" s="112" t="s">
        <v>202</v>
      </c>
      <c r="C124" s="152">
        <v>17</v>
      </c>
      <c r="D124" s="152">
        <v>4</v>
      </c>
      <c r="E124" s="152"/>
      <c r="F124" s="152"/>
      <c r="G124" s="152">
        <v>0</v>
      </c>
      <c r="H124" s="152">
        <v>0</v>
      </c>
      <c r="I124" s="152"/>
      <c r="J124" s="176"/>
      <c r="K124" s="169">
        <f t="shared" si="18"/>
        <v>21</v>
      </c>
    </row>
    <row r="125" spans="1:11" ht="12.75" customHeight="1" x14ac:dyDescent="0.2">
      <c r="A125" s="45" t="s">
        <v>215</v>
      </c>
      <c r="B125" s="112" t="s">
        <v>203</v>
      </c>
      <c r="C125" s="152">
        <v>1</v>
      </c>
      <c r="D125" s="152">
        <v>0</v>
      </c>
      <c r="E125" s="152"/>
      <c r="F125" s="152"/>
      <c r="G125" s="152">
        <v>4</v>
      </c>
      <c r="H125" s="152"/>
      <c r="I125" s="152">
        <v>2</v>
      </c>
      <c r="J125" s="176">
        <v>0</v>
      </c>
      <c r="K125" s="169">
        <f t="shared" si="18"/>
        <v>7</v>
      </c>
    </row>
    <row r="126" spans="1:11" ht="12.75" customHeight="1" x14ac:dyDescent="0.2">
      <c r="A126" s="45" t="s">
        <v>216</v>
      </c>
      <c r="B126" s="112" t="s">
        <v>204</v>
      </c>
      <c r="C126" s="152"/>
      <c r="D126" s="152"/>
      <c r="E126" s="152"/>
      <c r="F126" s="152"/>
      <c r="G126" s="152"/>
      <c r="H126" s="152"/>
      <c r="I126" s="152"/>
      <c r="J126" s="176"/>
      <c r="K126" s="169">
        <f t="shared" si="18"/>
        <v>0</v>
      </c>
    </row>
    <row r="127" spans="1:11" ht="12.75" customHeight="1" x14ac:dyDescent="0.2">
      <c r="A127" s="45" t="s">
        <v>217</v>
      </c>
      <c r="B127" s="112" t="s">
        <v>205</v>
      </c>
      <c r="C127" s="152"/>
      <c r="D127" s="152"/>
      <c r="E127" s="152"/>
      <c r="F127" s="152"/>
      <c r="G127" s="152"/>
      <c r="H127" s="152"/>
      <c r="I127" s="152"/>
      <c r="J127" s="176"/>
      <c r="K127" s="171">
        <f t="shared" si="18"/>
        <v>0</v>
      </c>
    </row>
    <row r="128" spans="1:11" ht="12.75" customHeight="1" x14ac:dyDescent="0.2">
      <c r="A128" s="45" t="s">
        <v>207</v>
      </c>
      <c r="B128" s="112" t="s">
        <v>206</v>
      </c>
      <c r="C128" s="152"/>
      <c r="D128" s="152"/>
      <c r="E128" s="152"/>
      <c r="F128" s="152"/>
      <c r="G128" s="152"/>
      <c r="H128" s="152"/>
      <c r="I128" s="152"/>
      <c r="J128" s="176"/>
      <c r="K128" s="171">
        <f t="shared" si="18"/>
        <v>0</v>
      </c>
    </row>
    <row r="129" spans="1:17" ht="12.75" customHeight="1" x14ac:dyDescent="0.2">
      <c r="A129" s="59" t="s">
        <v>82</v>
      </c>
      <c r="B129" s="181" t="s">
        <v>83</v>
      </c>
      <c r="C129" s="183">
        <f>SUM(C118:C128)</f>
        <v>79</v>
      </c>
      <c r="D129" s="183">
        <f t="shared" ref="D129:J129" si="19">SUM(D118:D128)</f>
        <v>4</v>
      </c>
      <c r="E129" s="183"/>
      <c r="F129" s="183"/>
      <c r="G129" s="183">
        <f t="shared" si="19"/>
        <v>39</v>
      </c>
      <c r="H129" s="183">
        <f t="shared" si="19"/>
        <v>1</v>
      </c>
      <c r="I129" s="183">
        <f t="shared" si="19"/>
        <v>3</v>
      </c>
      <c r="J129" s="183">
        <f t="shared" si="19"/>
        <v>2</v>
      </c>
      <c r="K129" s="210">
        <f>SUM(K118:K128)</f>
        <v>128</v>
      </c>
    </row>
    <row r="130" spans="1:17" ht="12.75" customHeight="1" x14ac:dyDescent="0.2">
      <c r="A130" s="45" t="s">
        <v>297</v>
      </c>
      <c r="B130" s="102" t="s">
        <v>83</v>
      </c>
      <c r="C130" s="152">
        <v>46</v>
      </c>
      <c r="D130" s="152">
        <v>0</v>
      </c>
      <c r="E130" s="152"/>
      <c r="F130" s="152"/>
      <c r="G130" s="152">
        <v>19</v>
      </c>
      <c r="H130" s="152">
        <v>1</v>
      </c>
      <c r="I130" s="152">
        <v>2</v>
      </c>
      <c r="J130" s="152">
        <v>0</v>
      </c>
      <c r="K130" s="169">
        <f t="shared" ref="K130:K131" si="20">SUM(C130:J130)</f>
        <v>68</v>
      </c>
    </row>
    <row r="131" spans="1:17" ht="12.75" customHeight="1" x14ac:dyDescent="0.2">
      <c r="A131" s="45" t="s">
        <v>298</v>
      </c>
      <c r="B131" s="102" t="s">
        <v>83</v>
      </c>
      <c r="C131" s="152">
        <v>3</v>
      </c>
      <c r="D131" s="152">
        <v>0</v>
      </c>
      <c r="E131" s="152"/>
      <c r="F131" s="152"/>
      <c r="G131" s="152">
        <v>0</v>
      </c>
      <c r="H131" s="152">
        <v>0</v>
      </c>
      <c r="I131" s="152">
        <v>0</v>
      </c>
      <c r="J131" s="152">
        <v>0</v>
      </c>
      <c r="K131" s="169">
        <f t="shared" si="20"/>
        <v>3</v>
      </c>
    </row>
    <row r="132" spans="1:17" ht="12.75" customHeight="1" x14ac:dyDescent="0.25">
      <c r="A132" s="391" t="s">
        <v>256</v>
      </c>
      <c r="B132" s="392"/>
      <c r="C132" s="392"/>
      <c r="D132" s="392"/>
      <c r="E132" s="392"/>
      <c r="F132" s="392"/>
      <c r="G132" s="392"/>
      <c r="H132" s="392"/>
      <c r="I132" s="392"/>
      <c r="J132" s="392"/>
      <c r="K132" s="393"/>
    </row>
    <row r="133" spans="1:17" ht="12.75" customHeight="1" x14ac:dyDescent="0.2">
      <c r="A133" s="68" t="s">
        <v>195</v>
      </c>
      <c r="B133" s="111" t="s">
        <v>194</v>
      </c>
      <c r="C133" s="412"/>
      <c r="D133" s="413"/>
      <c r="E133" s="413"/>
      <c r="F133" s="413"/>
      <c r="G133" s="413"/>
      <c r="H133" s="413"/>
      <c r="I133" s="413"/>
      <c r="J133" s="413"/>
      <c r="K133" s="414"/>
      <c r="Q133" s="1" t="s">
        <v>299</v>
      </c>
    </row>
    <row r="134" spans="1:17" ht="12.75" customHeight="1" x14ac:dyDescent="0.2">
      <c r="A134" s="45" t="s">
        <v>209</v>
      </c>
      <c r="B134" s="112" t="s">
        <v>196</v>
      </c>
      <c r="C134" s="608"/>
      <c r="D134" s="608"/>
      <c r="E134" s="608"/>
      <c r="F134" s="608"/>
      <c r="G134" s="608"/>
      <c r="H134" s="608"/>
      <c r="I134" s="608"/>
      <c r="J134" s="608"/>
      <c r="K134" s="609">
        <v>0</v>
      </c>
    </row>
    <row r="135" spans="1:17" ht="12.75" customHeight="1" x14ac:dyDescent="0.2">
      <c r="A135" s="45" t="s">
        <v>210</v>
      </c>
      <c r="B135" s="112" t="s">
        <v>197</v>
      </c>
      <c r="C135" s="608">
        <v>97</v>
      </c>
      <c r="D135" s="608">
        <v>75</v>
      </c>
      <c r="E135" s="608">
        <v>24</v>
      </c>
      <c r="F135" s="608">
        <v>28</v>
      </c>
      <c r="G135" s="608">
        <v>37</v>
      </c>
      <c r="H135" s="608">
        <v>32</v>
      </c>
      <c r="I135" s="608">
        <v>1</v>
      </c>
      <c r="J135" s="608">
        <v>0</v>
      </c>
      <c r="K135" s="609">
        <v>294</v>
      </c>
    </row>
    <row r="136" spans="1:17" ht="12.75" customHeight="1" x14ac:dyDescent="0.2">
      <c r="A136" s="45" t="s">
        <v>211</v>
      </c>
      <c r="B136" s="112" t="s">
        <v>198</v>
      </c>
      <c r="C136" s="608">
        <v>121</v>
      </c>
      <c r="D136" s="608">
        <v>30</v>
      </c>
      <c r="E136" s="608"/>
      <c r="F136" s="608"/>
      <c r="G136" s="608">
        <v>48</v>
      </c>
      <c r="H136" s="608">
        <v>12</v>
      </c>
      <c r="I136" s="608">
        <v>3</v>
      </c>
      <c r="J136" s="608">
        <v>4</v>
      </c>
      <c r="K136" s="609">
        <v>218</v>
      </c>
    </row>
    <row r="137" spans="1:17" ht="12.75" customHeight="1" x14ac:dyDescent="0.2">
      <c r="A137" s="45" t="s">
        <v>212</v>
      </c>
      <c r="B137" s="112" t="s">
        <v>199</v>
      </c>
      <c r="C137" s="608">
        <v>21</v>
      </c>
      <c r="D137" s="608">
        <v>14</v>
      </c>
      <c r="E137" s="608"/>
      <c r="F137" s="608"/>
      <c r="G137" s="608">
        <v>20</v>
      </c>
      <c r="H137" s="608"/>
      <c r="I137" s="608">
        <v>1</v>
      </c>
      <c r="J137" s="608">
        <v>0</v>
      </c>
      <c r="K137" s="609">
        <v>56</v>
      </c>
    </row>
    <row r="138" spans="1:17" ht="12.75" customHeight="1" x14ac:dyDescent="0.2">
      <c r="A138" s="45" t="s">
        <v>213</v>
      </c>
      <c r="B138" s="112" t="s">
        <v>200</v>
      </c>
      <c r="C138" s="608">
        <v>34</v>
      </c>
      <c r="D138" s="608">
        <v>14</v>
      </c>
      <c r="E138" s="608"/>
      <c r="F138" s="608"/>
      <c r="G138" s="608">
        <v>34</v>
      </c>
      <c r="H138" s="608">
        <v>34</v>
      </c>
      <c r="I138" s="608"/>
      <c r="J138" s="608"/>
      <c r="K138" s="609">
        <v>116</v>
      </c>
    </row>
    <row r="139" spans="1:17" ht="12.75" customHeight="1" x14ac:dyDescent="0.2">
      <c r="A139" s="45" t="s">
        <v>214</v>
      </c>
      <c r="B139" s="112" t="s">
        <v>201</v>
      </c>
      <c r="C139" s="608">
        <v>76</v>
      </c>
      <c r="D139" s="608">
        <v>9</v>
      </c>
      <c r="E139" s="608"/>
      <c r="F139" s="608"/>
      <c r="G139" s="608">
        <v>23</v>
      </c>
      <c r="H139" s="608">
        <v>13</v>
      </c>
      <c r="I139" s="608">
        <v>3</v>
      </c>
      <c r="J139" s="608">
        <v>2</v>
      </c>
      <c r="K139" s="609">
        <v>126</v>
      </c>
    </row>
    <row r="140" spans="1:17" ht="12.75" customHeight="1" x14ac:dyDescent="0.2">
      <c r="A140" s="45" t="s">
        <v>208</v>
      </c>
      <c r="B140" s="112" t="s">
        <v>202</v>
      </c>
      <c r="C140" s="608">
        <v>17</v>
      </c>
      <c r="D140" s="608">
        <v>4</v>
      </c>
      <c r="E140" s="608"/>
      <c r="F140" s="608"/>
      <c r="G140" s="608">
        <v>0</v>
      </c>
      <c r="H140" s="608">
        <v>0</v>
      </c>
      <c r="I140" s="608"/>
      <c r="J140" s="608"/>
      <c r="K140" s="609">
        <v>21</v>
      </c>
    </row>
    <row r="141" spans="1:17" ht="12.75" customHeight="1" x14ac:dyDescent="0.2">
      <c r="A141" s="45" t="s">
        <v>215</v>
      </c>
      <c r="B141" s="112" t="s">
        <v>203</v>
      </c>
      <c r="C141" s="608">
        <v>22</v>
      </c>
      <c r="D141" s="608">
        <v>19</v>
      </c>
      <c r="E141" s="608"/>
      <c r="F141" s="608"/>
      <c r="G141" s="608">
        <v>9</v>
      </c>
      <c r="H141" s="608">
        <v>15</v>
      </c>
      <c r="I141" s="608">
        <v>3</v>
      </c>
      <c r="J141" s="608">
        <v>0</v>
      </c>
      <c r="K141" s="609">
        <v>68</v>
      </c>
    </row>
    <row r="142" spans="1:17" ht="12.75" customHeight="1" x14ac:dyDescent="0.2">
      <c r="A142" s="45" t="s">
        <v>216</v>
      </c>
      <c r="B142" s="112" t="s">
        <v>204</v>
      </c>
      <c r="C142" s="608"/>
      <c r="D142" s="608"/>
      <c r="E142" s="608"/>
      <c r="F142" s="608"/>
      <c r="G142" s="608"/>
      <c r="H142" s="608"/>
      <c r="I142" s="608"/>
      <c r="J142" s="608"/>
      <c r="K142" s="609">
        <v>0</v>
      </c>
    </row>
    <row r="143" spans="1:17" ht="12.75" customHeight="1" x14ac:dyDescent="0.2">
      <c r="A143" s="45" t="s">
        <v>217</v>
      </c>
      <c r="B143" s="112" t="s">
        <v>205</v>
      </c>
      <c r="C143" s="608">
        <v>119</v>
      </c>
      <c r="D143" s="608">
        <v>80</v>
      </c>
      <c r="E143" s="608"/>
      <c r="F143" s="608"/>
      <c r="G143" s="608">
        <v>16</v>
      </c>
      <c r="H143" s="608"/>
      <c r="I143" s="608"/>
      <c r="J143" s="608"/>
      <c r="K143" s="609">
        <v>215</v>
      </c>
    </row>
    <row r="144" spans="1:17" ht="12.75" customHeight="1" thickBot="1" x14ac:dyDescent="0.25">
      <c r="A144" s="46" t="s">
        <v>207</v>
      </c>
      <c r="B144" s="182" t="s">
        <v>206</v>
      </c>
      <c r="C144" s="610">
        <v>22</v>
      </c>
      <c r="D144" s="610">
        <v>14</v>
      </c>
      <c r="E144" s="610"/>
      <c r="F144" s="610"/>
      <c r="G144" s="610">
        <v>21</v>
      </c>
      <c r="H144" s="610">
        <v>16</v>
      </c>
      <c r="I144" s="610"/>
      <c r="J144" s="610"/>
      <c r="K144" s="611">
        <v>73</v>
      </c>
    </row>
    <row r="145" spans="1:11" ht="12.75" customHeight="1" x14ac:dyDescent="0.2">
      <c r="A145" s="211" t="s">
        <v>84</v>
      </c>
      <c r="B145" s="614" t="s">
        <v>83</v>
      </c>
      <c r="C145" s="615">
        <v>529</v>
      </c>
      <c r="D145" s="615">
        <v>259</v>
      </c>
      <c r="E145" s="615">
        <v>24</v>
      </c>
      <c r="F145" s="615">
        <v>28</v>
      </c>
      <c r="G145" s="615">
        <v>208</v>
      </c>
      <c r="H145" s="615">
        <v>122</v>
      </c>
      <c r="I145" s="615">
        <v>11</v>
      </c>
      <c r="J145" s="615">
        <v>6</v>
      </c>
      <c r="K145" s="616">
        <v>1187</v>
      </c>
    </row>
    <row r="146" spans="1:11" ht="12.75" customHeight="1" x14ac:dyDescent="0.2">
      <c r="A146" s="7" t="s">
        <v>72</v>
      </c>
      <c r="B146" s="152" t="s">
        <v>83</v>
      </c>
      <c r="C146" s="608">
        <v>384</v>
      </c>
      <c r="D146" s="608">
        <v>201</v>
      </c>
      <c r="E146" s="608">
        <v>24</v>
      </c>
      <c r="F146" s="608">
        <v>24</v>
      </c>
      <c r="G146" s="608">
        <v>146</v>
      </c>
      <c r="H146" s="608">
        <v>81</v>
      </c>
      <c r="I146" s="608">
        <v>6</v>
      </c>
      <c r="J146" s="608">
        <v>2</v>
      </c>
      <c r="K146" s="609">
        <v>868</v>
      </c>
    </row>
    <row r="147" spans="1:11" ht="12.75" customHeight="1" thickBot="1" x14ac:dyDescent="0.25">
      <c r="A147" s="15" t="s">
        <v>73</v>
      </c>
      <c r="B147" s="133" t="s">
        <v>83</v>
      </c>
      <c r="C147" s="612">
        <v>16</v>
      </c>
      <c r="D147" s="612">
        <v>3</v>
      </c>
      <c r="E147" s="612">
        <v>0</v>
      </c>
      <c r="F147" s="612">
        <v>0</v>
      </c>
      <c r="G147" s="612">
        <v>9</v>
      </c>
      <c r="H147" s="612">
        <v>0</v>
      </c>
      <c r="I147" s="612">
        <v>1</v>
      </c>
      <c r="J147" s="612">
        <v>0</v>
      </c>
      <c r="K147" s="613">
        <v>29</v>
      </c>
    </row>
    <row r="148" spans="1:11" ht="12.75" customHeight="1" x14ac:dyDescent="0.2"/>
    <row r="149" spans="1:11" ht="12.75" customHeight="1" x14ac:dyDescent="0.2">
      <c r="A149" s="464" t="s">
        <v>5</v>
      </c>
      <c r="B149" s="464"/>
      <c r="C149" s="464"/>
      <c r="D149" s="464"/>
      <c r="E149" s="464"/>
      <c r="F149" s="464"/>
      <c r="G149" s="464"/>
      <c r="H149" s="464"/>
      <c r="I149" s="464"/>
      <c r="J149" s="464"/>
      <c r="K149" s="464"/>
    </row>
    <row r="150" spans="1:11" x14ac:dyDescent="0.2">
      <c r="A150" s="464" t="s">
        <v>334</v>
      </c>
      <c r="B150" s="464"/>
      <c r="C150" s="464"/>
      <c r="D150" s="464"/>
      <c r="E150" s="464"/>
      <c r="F150" s="464"/>
      <c r="G150" s="464"/>
      <c r="H150" s="464"/>
      <c r="I150" s="464"/>
      <c r="J150" s="464"/>
      <c r="K150" s="464"/>
    </row>
  </sheetData>
  <sheetProtection password="CC5B" sheet="1" objects="1" scenarios="1"/>
  <mergeCells count="23">
    <mergeCell ref="C5:K5"/>
    <mergeCell ref="C37:K37"/>
    <mergeCell ref="B2:B3"/>
    <mergeCell ref="A4:K4"/>
    <mergeCell ref="A20:K20"/>
    <mergeCell ref="A36:K36"/>
    <mergeCell ref="I2:J2"/>
    <mergeCell ref="A1:K1"/>
    <mergeCell ref="C2:D2"/>
    <mergeCell ref="E2:F2"/>
    <mergeCell ref="G2:H2"/>
    <mergeCell ref="A2:A3"/>
    <mergeCell ref="C133:K133"/>
    <mergeCell ref="A149:K149"/>
    <mergeCell ref="A150:K150"/>
    <mergeCell ref="A132:K132"/>
    <mergeCell ref="C69:K69"/>
    <mergeCell ref="C101:K101"/>
    <mergeCell ref="A52:K52"/>
    <mergeCell ref="A68:K68"/>
    <mergeCell ref="A84:K84"/>
    <mergeCell ref="A100:K100"/>
    <mergeCell ref="A116:K116"/>
  </mergeCells>
  <pageMargins left="0.82677165354330717" right="0.23622047244094491" top="0.74803149606299213" bottom="0.74803149606299213" header="0.31496062992125984" footer="0.31496062992125984"/>
  <pageSetup paperSize="9" scale="71" firstPageNumber="109" fitToWidth="3" fitToHeight="3" orientation="landscape" useFirstPageNumber="1" r:id="rId1"/>
  <headerFooter>
    <oddFooter>&amp;C&amp;P</oddFooter>
  </headerFooter>
  <rowBreaks count="2" manualBreakCount="2">
    <brk id="51" max="16383" man="1"/>
    <brk id="9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W133"/>
  <sheetViews>
    <sheetView topLeftCell="A76" zoomScaleNormal="100" workbookViewId="0">
      <selection activeCell="U121" sqref="U121"/>
    </sheetView>
  </sheetViews>
  <sheetFormatPr defaultColWidth="9.140625" defaultRowHeight="12.75" x14ac:dyDescent="0.2"/>
  <cols>
    <col min="1" max="1" width="47.85546875" style="2" customWidth="1"/>
    <col min="2" max="2" width="6.7109375" style="109" customWidth="1"/>
    <col min="3" max="3" width="10.42578125" style="109" customWidth="1"/>
    <col min="4" max="4" width="8.28515625" style="109" customWidth="1"/>
    <col min="5" max="5" width="7.42578125" style="109" customWidth="1"/>
    <col min="6" max="7" width="9.140625" style="109" customWidth="1"/>
    <col min="8" max="8" width="8.5703125" style="109" customWidth="1"/>
    <col min="9" max="9" width="7.42578125" style="109" customWidth="1"/>
    <col min="10" max="12" width="8.7109375" style="109" customWidth="1"/>
    <col min="13" max="13" width="8.140625" style="109" customWidth="1"/>
    <col min="14" max="15" width="8.5703125" style="109" customWidth="1"/>
    <col min="16" max="16" width="8.140625" style="109" customWidth="1"/>
    <col min="17" max="18" width="9.140625" style="109"/>
    <col min="19" max="16384" width="9.140625" style="1"/>
  </cols>
  <sheetData>
    <row r="1" spans="1:23" ht="42.75" customHeight="1" x14ac:dyDescent="0.25">
      <c r="A1" s="428" t="s">
        <v>145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7"/>
      <c r="T1" s="29"/>
      <c r="U1" s="28"/>
      <c r="V1" s="28"/>
      <c r="W1" s="28"/>
    </row>
    <row r="2" spans="1:23" s="4" customFormat="1" ht="38.25" customHeight="1" x14ac:dyDescent="0.2">
      <c r="A2" s="480" t="s">
        <v>247</v>
      </c>
      <c r="B2" s="481"/>
      <c r="C2" s="417" t="s">
        <v>0</v>
      </c>
      <c r="D2" s="478"/>
      <c r="E2" s="478"/>
      <c r="F2" s="418"/>
      <c r="G2" s="417" t="s">
        <v>2</v>
      </c>
      <c r="H2" s="478"/>
      <c r="I2" s="478"/>
      <c r="J2" s="418"/>
      <c r="K2" s="417" t="s">
        <v>1</v>
      </c>
      <c r="L2" s="478"/>
      <c r="M2" s="478"/>
      <c r="N2" s="418"/>
      <c r="O2" s="417" t="s">
        <v>3</v>
      </c>
      <c r="P2" s="478"/>
      <c r="Q2" s="478"/>
      <c r="R2" s="479"/>
    </row>
    <row r="3" spans="1:23" s="4" customFormat="1" ht="51.75" customHeight="1" thickBot="1" x14ac:dyDescent="0.25">
      <c r="A3" s="482"/>
      <c r="B3" s="483"/>
      <c r="C3" s="99" t="s">
        <v>181</v>
      </c>
      <c r="D3" s="99" t="s">
        <v>19</v>
      </c>
      <c r="E3" s="99" t="s">
        <v>74</v>
      </c>
      <c r="F3" s="99" t="s">
        <v>75</v>
      </c>
      <c r="G3" s="99" t="s">
        <v>181</v>
      </c>
      <c r="H3" s="99" t="s">
        <v>19</v>
      </c>
      <c r="I3" s="99" t="s">
        <v>74</v>
      </c>
      <c r="J3" s="99" t="s">
        <v>75</v>
      </c>
      <c r="K3" s="99" t="s">
        <v>181</v>
      </c>
      <c r="L3" s="99" t="s">
        <v>19</v>
      </c>
      <c r="M3" s="99" t="s">
        <v>74</v>
      </c>
      <c r="N3" s="99" t="s">
        <v>75</v>
      </c>
      <c r="O3" s="99" t="s">
        <v>181</v>
      </c>
      <c r="P3" s="99" t="s">
        <v>19</v>
      </c>
      <c r="Q3" s="99" t="s">
        <v>74</v>
      </c>
      <c r="R3" s="99" t="s">
        <v>75</v>
      </c>
    </row>
    <row r="4" spans="1:23" s="5" customFormat="1" ht="12.75" customHeight="1" x14ac:dyDescent="0.25">
      <c r="A4" s="394" t="s">
        <v>248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419"/>
    </row>
    <row r="5" spans="1:23" s="2" customFormat="1" ht="12.75" customHeight="1" x14ac:dyDescent="0.2">
      <c r="A5" s="68" t="s">
        <v>195</v>
      </c>
      <c r="B5" s="111" t="s">
        <v>194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6"/>
    </row>
    <row r="6" spans="1:23" ht="12.75" customHeight="1" x14ac:dyDescent="0.2">
      <c r="A6" s="45" t="s">
        <v>209</v>
      </c>
      <c r="B6" s="112" t="s">
        <v>196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</row>
    <row r="7" spans="1:23" ht="12.75" customHeight="1" x14ac:dyDescent="0.2">
      <c r="A7" s="45" t="s">
        <v>210</v>
      </c>
      <c r="B7" s="112" t="s">
        <v>197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</row>
    <row r="8" spans="1:23" ht="12.75" customHeight="1" x14ac:dyDescent="0.2">
      <c r="A8" s="45" t="s">
        <v>211</v>
      </c>
      <c r="B8" s="112" t="s">
        <v>198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</row>
    <row r="9" spans="1:23" ht="12.75" customHeight="1" x14ac:dyDescent="0.2">
      <c r="A9" s="45" t="s">
        <v>212</v>
      </c>
      <c r="B9" s="112" t="s">
        <v>199</v>
      </c>
      <c r="C9" s="217">
        <v>349</v>
      </c>
      <c r="D9" s="217">
        <v>377</v>
      </c>
      <c r="E9" s="217">
        <v>196</v>
      </c>
      <c r="F9" s="217">
        <v>138</v>
      </c>
      <c r="G9" s="217"/>
      <c r="H9" s="217"/>
      <c r="I9" s="217"/>
      <c r="J9" s="217"/>
      <c r="K9" s="217">
        <v>41</v>
      </c>
      <c r="L9" s="217">
        <v>44</v>
      </c>
      <c r="M9" s="217">
        <v>33</v>
      </c>
      <c r="N9" s="217">
        <v>33</v>
      </c>
      <c r="O9" s="217">
        <v>12</v>
      </c>
      <c r="P9" s="217">
        <v>12</v>
      </c>
      <c r="Q9" s="217">
        <v>6</v>
      </c>
      <c r="R9" s="218">
        <v>6</v>
      </c>
    </row>
    <row r="10" spans="1:23" ht="12.75" customHeight="1" x14ac:dyDescent="0.2">
      <c r="A10" s="45" t="s">
        <v>213</v>
      </c>
      <c r="B10" s="112" t="s">
        <v>200</v>
      </c>
      <c r="C10" s="217">
        <v>222</v>
      </c>
      <c r="D10" s="217">
        <v>239</v>
      </c>
      <c r="E10" s="217">
        <v>171</v>
      </c>
      <c r="F10" s="217">
        <v>125</v>
      </c>
      <c r="G10" s="217"/>
      <c r="H10" s="217"/>
      <c r="I10" s="217"/>
      <c r="J10" s="217"/>
      <c r="K10" s="217">
        <v>39</v>
      </c>
      <c r="L10" s="217">
        <v>41</v>
      </c>
      <c r="M10" s="217">
        <v>30</v>
      </c>
      <c r="N10" s="217">
        <v>28</v>
      </c>
      <c r="O10" s="217"/>
      <c r="P10" s="217"/>
      <c r="Q10" s="217"/>
      <c r="R10" s="218"/>
    </row>
    <row r="11" spans="1:23" ht="12.75" customHeight="1" x14ac:dyDescent="0.2">
      <c r="A11" s="45" t="s">
        <v>214</v>
      </c>
      <c r="B11" s="112" t="s">
        <v>201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</row>
    <row r="12" spans="1:23" ht="12.75" customHeight="1" x14ac:dyDescent="0.2">
      <c r="A12" s="45" t="s">
        <v>208</v>
      </c>
      <c r="B12" s="112" t="s">
        <v>202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8"/>
    </row>
    <row r="13" spans="1:23" ht="12.75" customHeight="1" x14ac:dyDescent="0.2">
      <c r="A13" s="45" t="s">
        <v>215</v>
      </c>
      <c r="B13" s="112" t="s">
        <v>203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8"/>
    </row>
    <row r="14" spans="1:23" ht="12.75" customHeight="1" x14ac:dyDescent="0.2">
      <c r="A14" s="45" t="s">
        <v>216</v>
      </c>
      <c r="B14" s="112" t="s">
        <v>204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8"/>
    </row>
    <row r="15" spans="1:23" ht="12.75" customHeight="1" x14ac:dyDescent="0.2">
      <c r="A15" s="45" t="s">
        <v>217</v>
      </c>
      <c r="B15" s="112" t="s">
        <v>205</v>
      </c>
      <c r="C15" s="217">
        <v>349</v>
      </c>
      <c r="D15" s="217">
        <v>379</v>
      </c>
      <c r="E15" s="217">
        <v>276</v>
      </c>
      <c r="F15" s="217">
        <v>210</v>
      </c>
      <c r="G15" s="217"/>
      <c r="H15" s="217"/>
      <c r="I15" s="217"/>
      <c r="J15" s="217"/>
      <c r="K15" s="217">
        <v>0</v>
      </c>
      <c r="L15" s="217">
        <v>0</v>
      </c>
      <c r="M15" s="217">
        <v>0</v>
      </c>
      <c r="N15" s="217">
        <v>0</v>
      </c>
      <c r="O15" s="217"/>
      <c r="P15" s="217"/>
      <c r="Q15" s="217"/>
      <c r="R15" s="218"/>
    </row>
    <row r="16" spans="1:23" ht="12.75" customHeight="1" x14ac:dyDescent="0.2">
      <c r="A16" s="45" t="s">
        <v>207</v>
      </c>
      <c r="B16" s="112" t="s">
        <v>206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</row>
    <row r="17" spans="1:18" ht="12.75" customHeight="1" x14ac:dyDescent="0.2">
      <c r="A17" s="59" t="s">
        <v>82</v>
      </c>
      <c r="B17" s="181" t="s">
        <v>83</v>
      </c>
      <c r="C17" s="221">
        <v>828</v>
      </c>
      <c r="D17" s="221">
        <f>SUM(D6:D16)</f>
        <v>995</v>
      </c>
      <c r="E17" s="221">
        <f>SUM(E6:E16)</f>
        <v>643</v>
      </c>
      <c r="F17" s="221">
        <f>SUM(F6:F16)</f>
        <v>473</v>
      </c>
      <c r="G17" s="221"/>
      <c r="H17" s="221"/>
      <c r="I17" s="221"/>
      <c r="J17" s="221"/>
      <c r="K17" s="221">
        <v>78</v>
      </c>
      <c r="L17" s="221">
        <f>SUM(L6:L16)</f>
        <v>85</v>
      </c>
      <c r="M17" s="221">
        <f>SUM(M6:M16)</f>
        <v>63</v>
      </c>
      <c r="N17" s="221">
        <f>SUM(N6:N16)</f>
        <v>61</v>
      </c>
      <c r="O17" s="221">
        <v>12</v>
      </c>
      <c r="P17" s="221">
        <f>SUM(P6:P16)</f>
        <v>12</v>
      </c>
      <c r="Q17" s="221">
        <f>SUM(Q6:Q16)</f>
        <v>6</v>
      </c>
      <c r="R17" s="222">
        <f>SUM(R6:R16)</f>
        <v>6</v>
      </c>
    </row>
    <row r="18" spans="1:18" s="5" customFormat="1" ht="12.75" customHeight="1" x14ac:dyDescent="0.25">
      <c r="A18" s="391" t="s">
        <v>284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3"/>
    </row>
    <row r="19" spans="1:18" s="2" customFormat="1" ht="12.75" customHeight="1" x14ac:dyDescent="0.2">
      <c r="A19" s="68" t="s">
        <v>195</v>
      </c>
      <c r="B19" s="111" t="s">
        <v>194</v>
      </c>
      <c r="C19" s="214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6"/>
    </row>
    <row r="20" spans="1:18" ht="12.75" customHeight="1" x14ac:dyDescent="0.2">
      <c r="A20" s="45" t="s">
        <v>209</v>
      </c>
      <c r="B20" s="112" t="s">
        <v>196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8"/>
    </row>
    <row r="21" spans="1:18" ht="12.75" customHeight="1" x14ac:dyDescent="0.2">
      <c r="A21" s="45" t="s">
        <v>210</v>
      </c>
      <c r="B21" s="112" t="s">
        <v>197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8"/>
    </row>
    <row r="22" spans="1:18" ht="12.75" customHeight="1" x14ac:dyDescent="0.2">
      <c r="A22" s="45" t="s">
        <v>211</v>
      </c>
      <c r="B22" s="112" t="s">
        <v>198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8"/>
    </row>
    <row r="23" spans="1:18" ht="12.75" customHeight="1" x14ac:dyDescent="0.2">
      <c r="A23" s="45" t="s">
        <v>212</v>
      </c>
      <c r="B23" s="112" t="s">
        <v>199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8"/>
    </row>
    <row r="24" spans="1:18" ht="12.75" customHeight="1" x14ac:dyDescent="0.2">
      <c r="A24" s="45" t="s">
        <v>213</v>
      </c>
      <c r="B24" s="112" t="s">
        <v>200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8"/>
    </row>
    <row r="25" spans="1:18" ht="12.75" customHeight="1" x14ac:dyDescent="0.2">
      <c r="A25" s="45" t="s">
        <v>214</v>
      </c>
      <c r="B25" s="112" t="s">
        <v>201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8"/>
    </row>
    <row r="26" spans="1:18" ht="12.75" customHeight="1" x14ac:dyDescent="0.2">
      <c r="A26" s="45" t="s">
        <v>208</v>
      </c>
      <c r="B26" s="112" t="s">
        <v>202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8"/>
    </row>
    <row r="27" spans="1:18" ht="12.75" customHeight="1" x14ac:dyDescent="0.2">
      <c r="A27" s="45" t="s">
        <v>215</v>
      </c>
      <c r="B27" s="112" t="s">
        <v>203</v>
      </c>
      <c r="C27" s="217">
        <v>383</v>
      </c>
      <c r="D27" s="217">
        <v>451</v>
      </c>
      <c r="E27" s="217">
        <v>327</v>
      </c>
      <c r="F27" s="217">
        <v>217</v>
      </c>
      <c r="G27" s="217"/>
      <c r="H27" s="217"/>
      <c r="I27" s="217"/>
      <c r="J27" s="217"/>
      <c r="K27" s="217">
        <v>46</v>
      </c>
      <c r="L27" s="217">
        <v>58</v>
      </c>
      <c r="M27" s="217">
        <v>49</v>
      </c>
      <c r="N27" s="217">
        <v>42</v>
      </c>
      <c r="O27" s="217">
        <v>6</v>
      </c>
      <c r="P27" s="217">
        <v>6</v>
      </c>
      <c r="Q27" s="217">
        <v>6</v>
      </c>
      <c r="R27" s="218">
        <v>6</v>
      </c>
    </row>
    <row r="28" spans="1:18" ht="12.75" customHeight="1" x14ac:dyDescent="0.2">
      <c r="A28" s="45" t="s">
        <v>216</v>
      </c>
      <c r="B28" s="112" t="s">
        <v>204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</row>
    <row r="29" spans="1:18" ht="12.75" customHeight="1" x14ac:dyDescent="0.2">
      <c r="A29" s="45" t="s">
        <v>217</v>
      </c>
      <c r="B29" s="112" t="s">
        <v>205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/>
    </row>
    <row r="30" spans="1:18" ht="12.75" customHeight="1" x14ac:dyDescent="0.2">
      <c r="A30" s="45" t="s">
        <v>207</v>
      </c>
      <c r="B30" s="112" t="s">
        <v>206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20"/>
    </row>
    <row r="31" spans="1:18" ht="12.75" customHeight="1" x14ac:dyDescent="0.2">
      <c r="A31" s="59" t="s">
        <v>82</v>
      </c>
      <c r="B31" s="181" t="s">
        <v>83</v>
      </c>
      <c r="C31" s="221">
        <v>383</v>
      </c>
      <c r="D31" s="221">
        <f>SUM(D20:D30)</f>
        <v>451</v>
      </c>
      <c r="E31" s="221">
        <f>SUM(E20:E30)</f>
        <v>327</v>
      </c>
      <c r="F31" s="221">
        <f>SUM(F20:F30)</f>
        <v>217</v>
      </c>
      <c r="G31" s="221"/>
      <c r="H31" s="221"/>
      <c r="I31" s="221"/>
      <c r="J31" s="221"/>
      <c r="K31" s="221">
        <v>46</v>
      </c>
      <c r="L31" s="221">
        <f>SUM(L20:L30)</f>
        <v>58</v>
      </c>
      <c r="M31" s="221">
        <f>SUM(M20:M30)</f>
        <v>49</v>
      </c>
      <c r="N31" s="221">
        <f>SUM(N20:N30)</f>
        <v>42</v>
      </c>
      <c r="O31" s="221">
        <v>6</v>
      </c>
      <c r="P31" s="221">
        <f>SUM(P20:P30)</f>
        <v>6</v>
      </c>
      <c r="Q31" s="221">
        <f>SUM(Q20:Q30)</f>
        <v>6</v>
      </c>
      <c r="R31" s="222">
        <f>SUM(R20:R30)</f>
        <v>6</v>
      </c>
    </row>
    <row r="32" spans="1:18" ht="12.75" customHeight="1" x14ac:dyDescent="0.25">
      <c r="A32" s="391" t="s">
        <v>250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3"/>
    </row>
    <row r="33" spans="1:18" ht="12.75" customHeight="1" x14ac:dyDescent="0.2">
      <c r="A33" s="68" t="s">
        <v>195</v>
      </c>
      <c r="B33" s="111" t="s">
        <v>194</v>
      </c>
      <c r="C33" s="214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6"/>
    </row>
    <row r="34" spans="1:18" ht="12.75" customHeight="1" x14ac:dyDescent="0.2">
      <c r="A34" s="45" t="s">
        <v>209</v>
      </c>
      <c r="B34" s="112" t="s">
        <v>196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8"/>
    </row>
    <row r="35" spans="1:18" ht="12.75" customHeight="1" x14ac:dyDescent="0.2">
      <c r="A35" s="45" t="s">
        <v>210</v>
      </c>
      <c r="B35" s="112" t="s">
        <v>197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8"/>
    </row>
    <row r="36" spans="1:18" ht="12.75" customHeight="1" x14ac:dyDescent="0.2">
      <c r="A36" s="45" t="s">
        <v>211</v>
      </c>
      <c r="B36" s="112" t="s">
        <v>198</v>
      </c>
      <c r="C36" s="217">
        <v>302</v>
      </c>
      <c r="D36" s="217">
        <v>302</v>
      </c>
      <c r="E36" s="217">
        <v>87</v>
      </c>
      <c r="F36" s="217">
        <v>72</v>
      </c>
      <c r="G36" s="217"/>
      <c r="H36" s="217"/>
      <c r="I36" s="217"/>
      <c r="J36" s="217"/>
      <c r="K36" s="217">
        <v>80</v>
      </c>
      <c r="L36" s="217">
        <v>81</v>
      </c>
      <c r="M36" s="217">
        <v>55</v>
      </c>
      <c r="N36" s="217">
        <v>44</v>
      </c>
      <c r="O36" s="217">
        <v>391</v>
      </c>
      <c r="P36" s="217">
        <v>393</v>
      </c>
      <c r="Q36" s="217">
        <v>148</v>
      </c>
      <c r="R36" s="218">
        <v>122</v>
      </c>
    </row>
    <row r="37" spans="1:18" ht="12.75" customHeight="1" x14ac:dyDescent="0.2">
      <c r="A37" s="45" t="s">
        <v>212</v>
      </c>
      <c r="B37" s="112" t="s">
        <v>199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8"/>
    </row>
    <row r="38" spans="1:18" ht="12.75" customHeight="1" x14ac:dyDescent="0.2">
      <c r="A38" s="45" t="s">
        <v>213</v>
      </c>
      <c r="B38" s="112" t="s">
        <v>200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8"/>
    </row>
    <row r="39" spans="1:18" ht="12.75" customHeight="1" x14ac:dyDescent="0.2">
      <c r="A39" s="45" t="s">
        <v>214</v>
      </c>
      <c r="B39" s="112" t="s">
        <v>201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8"/>
    </row>
    <row r="40" spans="1:18" ht="12.75" customHeight="1" x14ac:dyDescent="0.2">
      <c r="A40" s="45" t="s">
        <v>208</v>
      </c>
      <c r="B40" s="112" t="s">
        <v>202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8"/>
    </row>
    <row r="41" spans="1:18" ht="12.75" customHeight="1" x14ac:dyDescent="0.2">
      <c r="A41" s="45" t="s">
        <v>215</v>
      </c>
      <c r="B41" s="112" t="s">
        <v>203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8"/>
    </row>
    <row r="42" spans="1:18" ht="12.75" customHeight="1" x14ac:dyDescent="0.2">
      <c r="A42" s="45" t="s">
        <v>216</v>
      </c>
      <c r="B42" s="112" t="s">
        <v>204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8"/>
    </row>
    <row r="43" spans="1:18" ht="12.75" customHeight="1" x14ac:dyDescent="0.2">
      <c r="A43" s="45" t="s">
        <v>217</v>
      </c>
      <c r="B43" s="112" t="s">
        <v>205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8"/>
    </row>
    <row r="44" spans="1:18" ht="12.75" customHeight="1" x14ac:dyDescent="0.2">
      <c r="A44" s="45" t="s">
        <v>207</v>
      </c>
      <c r="B44" s="112" t="s">
        <v>206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8"/>
    </row>
    <row r="45" spans="1:18" ht="12.75" customHeight="1" x14ac:dyDescent="0.2">
      <c r="A45" s="59" t="s">
        <v>82</v>
      </c>
      <c r="B45" s="181" t="s">
        <v>83</v>
      </c>
      <c r="C45" s="221">
        <v>302</v>
      </c>
      <c r="D45" s="221">
        <f>SUM(D34:D44)</f>
        <v>302</v>
      </c>
      <c r="E45" s="221">
        <f>SUM(E34:E44)</f>
        <v>87</v>
      </c>
      <c r="F45" s="221">
        <f>SUM(F34:F44)</f>
        <v>72</v>
      </c>
      <c r="G45" s="221"/>
      <c r="H45" s="221"/>
      <c r="I45" s="221"/>
      <c r="J45" s="221"/>
      <c r="K45" s="221">
        <v>80</v>
      </c>
      <c r="L45" s="221">
        <f>SUM(L34:L44)</f>
        <v>81</v>
      </c>
      <c r="M45" s="221">
        <f>SUM(M34:M44)</f>
        <v>55</v>
      </c>
      <c r="N45" s="221">
        <f>SUM(N34:N44)</f>
        <v>44</v>
      </c>
      <c r="O45" s="221">
        <v>391</v>
      </c>
      <c r="P45" s="221">
        <f>SUM(P34:P44)</f>
        <v>393</v>
      </c>
      <c r="Q45" s="221">
        <f>SUM(Q34:Q44)</f>
        <v>148</v>
      </c>
      <c r="R45" s="222">
        <f>SUM(R34:R44)</f>
        <v>122</v>
      </c>
    </row>
    <row r="46" spans="1:18" ht="12.75" customHeight="1" x14ac:dyDescent="0.25">
      <c r="A46" s="391" t="s">
        <v>251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3"/>
    </row>
    <row r="47" spans="1:18" ht="12.75" customHeight="1" x14ac:dyDescent="0.2">
      <c r="A47" s="68" t="s">
        <v>195</v>
      </c>
      <c r="B47" s="111" t="s">
        <v>194</v>
      </c>
      <c r="C47" s="214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6"/>
    </row>
    <row r="48" spans="1:18" ht="12.75" customHeight="1" x14ac:dyDescent="0.2">
      <c r="A48" s="45" t="s">
        <v>209</v>
      </c>
      <c r="B48" s="112" t="s">
        <v>196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8"/>
    </row>
    <row r="49" spans="1:18" ht="12.75" customHeight="1" x14ac:dyDescent="0.2">
      <c r="A49" s="45" t="s">
        <v>210</v>
      </c>
      <c r="B49" s="112" t="s">
        <v>197</v>
      </c>
      <c r="C49" s="217"/>
      <c r="D49" s="217"/>
      <c r="E49" s="217"/>
      <c r="F49" s="217"/>
      <c r="G49" s="217"/>
      <c r="H49" s="217"/>
      <c r="I49" s="217"/>
      <c r="J49" s="217"/>
      <c r="K49" s="217">
        <v>84</v>
      </c>
      <c r="L49" s="217">
        <v>90</v>
      </c>
      <c r="M49" s="217">
        <v>45</v>
      </c>
      <c r="N49" s="217">
        <v>38</v>
      </c>
      <c r="O49" s="217"/>
      <c r="P49" s="217"/>
      <c r="Q49" s="217"/>
      <c r="R49" s="218"/>
    </row>
    <row r="50" spans="1:18" ht="12.75" customHeight="1" x14ac:dyDescent="0.2">
      <c r="A50" s="45" t="s">
        <v>211</v>
      </c>
      <c r="B50" s="112" t="s">
        <v>198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8"/>
    </row>
    <row r="51" spans="1:18" ht="12.75" customHeight="1" x14ac:dyDescent="0.2">
      <c r="A51" s="45" t="s">
        <v>212</v>
      </c>
      <c r="B51" s="112" t="s">
        <v>199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8"/>
    </row>
    <row r="52" spans="1:18" ht="12.75" customHeight="1" x14ac:dyDescent="0.2">
      <c r="A52" s="45" t="s">
        <v>213</v>
      </c>
      <c r="B52" s="112" t="s">
        <v>200</v>
      </c>
      <c r="C52" s="217"/>
      <c r="D52" s="217"/>
      <c r="E52" s="217"/>
      <c r="F52" s="217"/>
      <c r="G52" s="217"/>
      <c r="H52" s="217"/>
      <c r="I52" s="217"/>
      <c r="J52" s="217"/>
      <c r="K52" s="217">
        <v>176</v>
      </c>
      <c r="L52" s="217">
        <v>189</v>
      </c>
      <c r="M52" s="217">
        <v>61</v>
      </c>
      <c r="N52" s="217">
        <v>39</v>
      </c>
      <c r="O52" s="217"/>
      <c r="P52" s="217"/>
      <c r="Q52" s="217"/>
      <c r="R52" s="218"/>
    </row>
    <row r="53" spans="1:18" ht="12.75" customHeight="1" x14ac:dyDescent="0.2">
      <c r="A53" s="45" t="s">
        <v>214</v>
      </c>
      <c r="B53" s="112" t="s">
        <v>201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8"/>
    </row>
    <row r="54" spans="1:18" ht="12.75" customHeight="1" x14ac:dyDescent="0.2">
      <c r="A54" s="45" t="s">
        <v>208</v>
      </c>
      <c r="B54" s="112" t="s">
        <v>202</v>
      </c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8"/>
    </row>
    <row r="55" spans="1:18" ht="12.75" customHeight="1" x14ac:dyDescent="0.2">
      <c r="A55" s="45" t="s">
        <v>215</v>
      </c>
      <c r="B55" s="112" t="s">
        <v>203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8"/>
    </row>
    <row r="56" spans="1:18" ht="12.75" customHeight="1" x14ac:dyDescent="0.2">
      <c r="A56" s="45" t="s">
        <v>216</v>
      </c>
      <c r="B56" s="112" t="s">
        <v>204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8"/>
    </row>
    <row r="57" spans="1:18" ht="12.75" customHeight="1" x14ac:dyDescent="0.2">
      <c r="A57" s="45" t="s">
        <v>217</v>
      </c>
      <c r="B57" s="112" t="s">
        <v>205</v>
      </c>
      <c r="C57" s="219">
        <v>871</v>
      </c>
      <c r="D57" s="219">
        <v>1076</v>
      </c>
      <c r="E57" s="219">
        <v>551</v>
      </c>
      <c r="F57" s="219">
        <v>386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</row>
    <row r="58" spans="1:18" ht="12.75" customHeight="1" x14ac:dyDescent="0.2">
      <c r="A58" s="45" t="s">
        <v>207</v>
      </c>
      <c r="B58" s="112" t="s">
        <v>206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20"/>
    </row>
    <row r="59" spans="1:18" ht="12.75" customHeight="1" x14ac:dyDescent="0.2">
      <c r="A59" s="59" t="s">
        <v>82</v>
      </c>
      <c r="B59" s="181" t="s">
        <v>83</v>
      </c>
      <c r="C59" s="221">
        <v>871</v>
      </c>
      <c r="D59" s="221">
        <f>SUM(D48:D58)</f>
        <v>1076</v>
      </c>
      <c r="E59" s="221">
        <f>SUM(E48:E58)</f>
        <v>551</v>
      </c>
      <c r="F59" s="221">
        <f>SUM(F48:F58)</f>
        <v>386</v>
      </c>
      <c r="G59" s="221"/>
      <c r="H59" s="221"/>
      <c r="I59" s="221"/>
      <c r="J59" s="221"/>
      <c r="K59" s="221">
        <v>245</v>
      </c>
      <c r="L59" s="221">
        <f>SUM(L48:L58)</f>
        <v>279</v>
      </c>
      <c r="M59" s="221">
        <f>SUM(M48:M58)</f>
        <v>106</v>
      </c>
      <c r="N59" s="221">
        <f>SUM(N48:N58)</f>
        <v>77</v>
      </c>
      <c r="O59" s="221"/>
      <c r="P59" s="221"/>
      <c r="Q59" s="221"/>
      <c r="R59" s="222"/>
    </row>
    <row r="60" spans="1:18" ht="12.75" customHeight="1" x14ac:dyDescent="0.25">
      <c r="A60" s="391" t="s">
        <v>252</v>
      </c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3"/>
    </row>
    <row r="61" spans="1:18" ht="12.75" customHeight="1" x14ac:dyDescent="0.2">
      <c r="A61" s="68" t="s">
        <v>195</v>
      </c>
      <c r="B61" s="111" t="s">
        <v>194</v>
      </c>
      <c r="C61" s="214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6"/>
    </row>
    <row r="62" spans="1:18" ht="12.75" customHeight="1" x14ac:dyDescent="0.2">
      <c r="A62" s="45" t="s">
        <v>209</v>
      </c>
      <c r="B62" s="112" t="s">
        <v>196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8"/>
    </row>
    <row r="63" spans="1:18" ht="12.75" customHeight="1" x14ac:dyDescent="0.2">
      <c r="A63" s="45" t="s">
        <v>210</v>
      </c>
      <c r="B63" s="112" t="s">
        <v>197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8"/>
    </row>
    <row r="64" spans="1:18" ht="12.75" customHeight="1" x14ac:dyDescent="0.2">
      <c r="A64" s="45" t="s">
        <v>211</v>
      </c>
      <c r="B64" s="112" t="s">
        <v>198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8"/>
    </row>
    <row r="65" spans="1:18" ht="12.75" customHeight="1" x14ac:dyDescent="0.2">
      <c r="A65" s="45" t="s">
        <v>212</v>
      </c>
      <c r="B65" s="112" t="s">
        <v>199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8"/>
    </row>
    <row r="66" spans="1:18" ht="12.75" customHeight="1" x14ac:dyDescent="0.2">
      <c r="A66" s="45" t="s">
        <v>213</v>
      </c>
      <c r="B66" s="112" t="s">
        <v>200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8"/>
    </row>
    <row r="67" spans="1:18" ht="12.75" customHeight="1" x14ac:dyDescent="0.2">
      <c r="A67" s="45" t="s">
        <v>214</v>
      </c>
      <c r="B67" s="112" t="s">
        <v>201</v>
      </c>
      <c r="C67" s="217">
        <v>217</v>
      </c>
      <c r="D67" s="217">
        <v>240</v>
      </c>
      <c r="E67" s="217">
        <v>160</v>
      </c>
      <c r="F67" s="217">
        <v>131</v>
      </c>
      <c r="G67" s="217"/>
      <c r="H67" s="217"/>
      <c r="I67" s="217"/>
      <c r="J67" s="217"/>
      <c r="K67" s="217">
        <v>0</v>
      </c>
      <c r="L67" s="217">
        <v>0</v>
      </c>
      <c r="M67" s="217">
        <v>0</v>
      </c>
      <c r="N67" s="217">
        <v>0</v>
      </c>
      <c r="O67" s="217">
        <v>12</v>
      </c>
      <c r="P67" s="217">
        <v>13</v>
      </c>
      <c r="Q67" s="217">
        <v>4</v>
      </c>
      <c r="R67" s="218">
        <v>3</v>
      </c>
    </row>
    <row r="68" spans="1:18" ht="12.75" customHeight="1" x14ac:dyDescent="0.2">
      <c r="A68" s="45" t="s">
        <v>208</v>
      </c>
      <c r="B68" s="112" t="s">
        <v>202</v>
      </c>
      <c r="C68" s="217"/>
      <c r="D68" s="217"/>
      <c r="E68" s="217"/>
      <c r="F68" s="217"/>
      <c r="G68" s="217"/>
      <c r="H68" s="217"/>
      <c r="I68" s="217"/>
      <c r="J68" s="217"/>
      <c r="K68" s="217">
        <v>20</v>
      </c>
      <c r="L68" s="217">
        <v>22</v>
      </c>
      <c r="M68" s="217">
        <v>13</v>
      </c>
      <c r="N68" s="217">
        <v>12</v>
      </c>
      <c r="O68" s="217"/>
      <c r="P68" s="217"/>
      <c r="Q68" s="217"/>
      <c r="R68" s="218"/>
    </row>
    <row r="69" spans="1:18" ht="12.75" customHeight="1" x14ac:dyDescent="0.2">
      <c r="A69" s="45" t="s">
        <v>215</v>
      </c>
      <c r="B69" s="112" t="s">
        <v>203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8"/>
    </row>
    <row r="70" spans="1:18" ht="12.75" customHeight="1" x14ac:dyDescent="0.2">
      <c r="A70" s="45" t="s">
        <v>216</v>
      </c>
      <c r="B70" s="112" t="s">
        <v>204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8"/>
    </row>
    <row r="71" spans="1:18" ht="12.75" customHeight="1" x14ac:dyDescent="0.2">
      <c r="A71" s="45" t="s">
        <v>217</v>
      </c>
      <c r="B71" s="112" t="s">
        <v>205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8"/>
    </row>
    <row r="72" spans="1:18" ht="12.75" customHeight="1" x14ac:dyDescent="0.2">
      <c r="A72" s="45" t="s">
        <v>207</v>
      </c>
      <c r="B72" s="112" t="s">
        <v>206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8"/>
    </row>
    <row r="73" spans="1:18" ht="12.75" customHeight="1" x14ac:dyDescent="0.2">
      <c r="A73" s="59" t="s">
        <v>82</v>
      </c>
      <c r="B73" s="181" t="s">
        <v>83</v>
      </c>
      <c r="C73" s="221">
        <v>217</v>
      </c>
      <c r="D73" s="221">
        <f>SUM(D62:D72)</f>
        <v>240</v>
      </c>
      <c r="E73" s="221">
        <f>SUM(E62:E72)</f>
        <v>160</v>
      </c>
      <c r="F73" s="221">
        <f>SUM(F62:F72)</f>
        <v>131</v>
      </c>
      <c r="G73" s="221"/>
      <c r="H73" s="221"/>
      <c r="I73" s="221"/>
      <c r="J73" s="221"/>
      <c r="K73" s="221">
        <v>20</v>
      </c>
      <c r="L73" s="221">
        <f>SUM(L62:L72)</f>
        <v>22</v>
      </c>
      <c r="M73" s="221">
        <f>SUM(M62:M72)</f>
        <v>13</v>
      </c>
      <c r="N73" s="221">
        <f>SUM(N62:N72)</f>
        <v>12</v>
      </c>
      <c r="O73" s="221">
        <v>12</v>
      </c>
      <c r="P73" s="221">
        <f>SUM(P62:P72)</f>
        <v>13</v>
      </c>
      <c r="Q73" s="221">
        <f>SUM(Q62:Q72)</f>
        <v>4</v>
      </c>
      <c r="R73" s="222">
        <f>SUM(R62:R72)</f>
        <v>3</v>
      </c>
    </row>
    <row r="74" spans="1:18" ht="12.75" customHeight="1" x14ac:dyDescent="0.25">
      <c r="A74" s="391" t="s">
        <v>253</v>
      </c>
      <c r="B74" s="392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3"/>
    </row>
    <row r="75" spans="1:18" ht="12.75" customHeight="1" x14ac:dyDescent="0.2">
      <c r="A75" s="68" t="s">
        <v>195</v>
      </c>
      <c r="B75" s="111" t="s">
        <v>194</v>
      </c>
      <c r="C75" s="214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6"/>
    </row>
    <row r="76" spans="1:18" ht="12.75" customHeight="1" x14ac:dyDescent="0.2">
      <c r="A76" s="45" t="s">
        <v>209</v>
      </c>
      <c r="B76" s="112" t="s">
        <v>196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8"/>
    </row>
    <row r="77" spans="1:18" ht="12.75" customHeight="1" x14ac:dyDescent="0.2">
      <c r="A77" s="45" t="s">
        <v>210</v>
      </c>
      <c r="B77" s="112" t="s">
        <v>197</v>
      </c>
      <c r="C77" s="217">
        <v>215</v>
      </c>
      <c r="D77" s="217">
        <v>238</v>
      </c>
      <c r="E77" s="217">
        <v>179</v>
      </c>
      <c r="F77" s="217">
        <v>106</v>
      </c>
      <c r="G77" s="217"/>
      <c r="H77" s="217"/>
      <c r="I77" s="217"/>
      <c r="J77" s="217"/>
      <c r="K77" s="217">
        <v>32</v>
      </c>
      <c r="L77" s="217">
        <v>42</v>
      </c>
      <c r="M77" s="217">
        <v>19</v>
      </c>
      <c r="N77" s="217">
        <v>15</v>
      </c>
      <c r="O77" s="217"/>
      <c r="P77" s="217"/>
      <c r="Q77" s="217"/>
      <c r="R77" s="218"/>
    </row>
    <row r="78" spans="1:18" ht="12.75" customHeight="1" x14ac:dyDescent="0.2">
      <c r="A78" s="45" t="s">
        <v>211</v>
      </c>
      <c r="B78" s="112" t="s">
        <v>198</v>
      </c>
      <c r="C78" s="217">
        <v>324</v>
      </c>
      <c r="D78" s="217">
        <v>364</v>
      </c>
      <c r="E78" s="217">
        <v>189</v>
      </c>
      <c r="F78" s="217">
        <v>128</v>
      </c>
      <c r="G78" s="217"/>
      <c r="H78" s="217"/>
      <c r="I78" s="217"/>
      <c r="J78" s="217"/>
      <c r="K78" s="217">
        <v>98</v>
      </c>
      <c r="L78" s="217">
        <v>115</v>
      </c>
      <c r="M78" s="217">
        <v>74</v>
      </c>
      <c r="N78" s="217">
        <v>61</v>
      </c>
      <c r="O78" s="217">
        <v>12</v>
      </c>
      <c r="P78" s="217">
        <v>12</v>
      </c>
      <c r="Q78" s="217">
        <v>11</v>
      </c>
      <c r="R78" s="218">
        <v>11</v>
      </c>
    </row>
    <row r="79" spans="1:18" ht="12.75" customHeight="1" x14ac:dyDescent="0.2">
      <c r="A79" s="45" t="s">
        <v>212</v>
      </c>
      <c r="B79" s="112" t="s">
        <v>199</v>
      </c>
      <c r="C79" s="217">
        <v>125</v>
      </c>
      <c r="D79" s="217">
        <v>139</v>
      </c>
      <c r="E79" s="217">
        <v>75</v>
      </c>
      <c r="F79" s="217">
        <v>47</v>
      </c>
      <c r="G79" s="217"/>
      <c r="H79" s="217"/>
      <c r="I79" s="217"/>
      <c r="J79" s="217"/>
      <c r="K79" s="217">
        <v>10</v>
      </c>
      <c r="L79" s="217">
        <v>13</v>
      </c>
      <c r="M79" s="217">
        <v>6</v>
      </c>
      <c r="N79" s="217">
        <v>6</v>
      </c>
      <c r="O79" s="217"/>
      <c r="P79" s="217"/>
      <c r="Q79" s="217"/>
      <c r="R79" s="218"/>
    </row>
    <row r="80" spans="1:18" ht="12.75" customHeight="1" x14ac:dyDescent="0.2">
      <c r="A80" s="45" t="s">
        <v>213</v>
      </c>
      <c r="B80" s="112" t="s">
        <v>200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8"/>
    </row>
    <row r="81" spans="1:18" ht="12.75" customHeight="1" x14ac:dyDescent="0.2">
      <c r="A81" s="45" t="s">
        <v>214</v>
      </c>
      <c r="B81" s="112" t="s">
        <v>201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8"/>
    </row>
    <row r="82" spans="1:18" ht="12.75" customHeight="1" x14ac:dyDescent="0.2">
      <c r="A82" s="45" t="s">
        <v>208</v>
      </c>
      <c r="B82" s="112" t="s">
        <v>202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8"/>
    </row>
    <row r="83" spans="1:18" ht="12.75" customHeight="1" x14ac:dyDescent="0.2">
      <c r="A83" s="45" t="s">
        <v>215</v>
      </c>
      <c r="B83" s="112" t="s">
        <v>203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8"/>
    </row>
    <row r="84" spans="1:18" ht="12.75" customHeight="1" x14ac:dyDescent="0.2">
      <c r="A84" s="45" t="s">
        <v>216</v>
      </c>
      <c r="B84" s="112" t="s">
        <v>204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8"/>
    </row>
    <row r="85" spans="1:18" ht="12.75" customHeight="1" x14ac:dyDescent="0.2">
      <c r="A85" s="45" t="s">
        <v>217</v>
      </c>
      <c r="B85" s="112" t="s">
        <v>205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20"/>
    </row>
    <row r="86" spans="1:18" ht="12.75" customHeight="1" x14ac:dyDescent="0.2">
      <c r="A86" s="45" t="s">
        <v>207</v>
      </c>
      <c r="B86" s="112" t="s">
        <v>206</v>
      </c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20"/>
    </row>
    <row r="87" spans="1:18" ht="12.75" customHeight="1" x14ac:dyDescent="0.2">
      <c r="A87" s="59" t="s">
        <v>82</v>
      </c>
      <c r="B87" s="181" t="s">
        <v>83</v>
      </c>
      <c r="C87" s="221">
        <v>629</v>
      </c>
      <c r="D87" s="221">
        <f>SUM(D76:D86)</f>
        <v>741</v>
      </c>
      <c r="E87" s="221">
        <f>SUM(E76:E86)</f>
        <v>443</v>
      </c>
      <c r="F87" s="221">
        <f>SUM(F76:F86)</f>
        <v>281</v>
      </c>
      <c r="G87" s="221"/>
      <c r="H87" s="221"/>
      <c r="I87" s="221"/>
      <c r="J87" s="221"/>
      <c r="K87" s="221">
        <v>132</v>
      </c>
      <c r="L87" s="221">
        <f>SUM(L76:L86)</f>
        <v>170</v>
      </c>
      <c r="M87" s="221">
        <f>SUM(M76:M86)</f>
        <v>99</v>
      </c>
      <c r="N87" s="221">
        <f>SUM(N76:N86)</f>
        <v>82</v>
      </c>
      <c r="O87" s="221">
        <v>12</v>
      </c>
      <c r="P87" s="221">
        <f>SUM(P76:P86)</f>
        <v>12</v>
      </c>
      <c r="Q87" s="221">
        <f>SUM(Q76:Q86)</f>
        <v>11</v>
      </c>
      <c r="R87" s="222">
        <f>SUM(R76:R86)</f>
        <v>11</v>
      </c>
    </row>
    <row r="88" spans="1:18" ht="12.75" customHeight="1" x14ac:dyDescent="0.25">
      <c r="A88" s="391" t="s">
        <v>254</v>
      </c>
      <c r="B88" s="392"/>
      <c r="C88" s="392"/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3"/>
    </row>
    <row r="89" spans="1:18" ht="12.75" customHeight="1" x14ac:dyDescent="0.2">
      <c r="A89" s="68" t="s">
        <v>195</v>
      </c>
      <c r="B89" s="111" t="s">
        <v>194</v>
      </c>
      <c r="C89" s="214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6"/>
    </row>
    <row r="90" spans="1:18" ht="12.75" customHeight="1" x14ac:dyDescent="0.2">
      <c r="A90" s="45" t="s">
        <v>209</v>
      </c>
      <c r="B90" s="112" t="s">
        <v>196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8"/>
    </row>
    <row r="91" spans="1:18" ht="12.75" customHeight="1" x14ac:dyDescent="0.2">
      <c r="A91" s="45" t="s">
        <v>210</v>
      </c>
      <c r="B91" s="112" t="s">
        <v>197</v>
      </c>
      <c r="C91" s="217">
        <v>1163</v>
      </c>
      <c r="D91" s="217">
        <v>1401</v>
      </c>
      <c r="E91" s="217">
        <v>678</v>
      </c>
      <c r="F91" s="217">
        <v>498</v>
      </c>
      <c r="G91" s="217">
        <v>413</v>
      </c>
      <c r="H91" s="217">
        <v>492</v>
      </c>
      <c r="I91" s="217">
        <v>213</v>
      </c>
      <c r="J91" s="217">
        <v>144</v>
      </c>
      <c r="K91" s="217">
        <v>547</v>
      </c>
      <c r="L91" s="217">
        <v>628</v>
      </c>
      <c r="M91" s="217">
        <v>220</v>
      </c>
      <c r="N91" s="217">
        <v>193</v>
      </c>
      <c r="O91" s="217">
        <v>16</v>
      </c>
      <c r="P91" s="217">
        <v>17</v>
      </c>
      <c r="Q91" s="217">
        <v>11</v>
      </c>
      <c r="R91" s="218">
        <v>11</v>
      </c>
    </row>
    <row r="92" spans="1:18" ht="12.75" customHeight="1" x14ac:dyDescent="0.2">
      <c r="A92" s="45" t="s">
        <v>211</v>
      </c>
      <c r="B92" s="112" t="s">
        <v>198</v>
      </c>
      <c r="C92" s="217">
        <v>0</v>
      </c>
      <c r="D92" s="217">
        <v>0</v>
      </c>
      <c r="E92" s="217">
        <v>0</v>
      </c>
      <c r="F92" s="217">
        <v>0</v>
      </c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8"/>
    </row>
    <row r="93" spans="1:18" ht="12.75" customHeight="1" x14ac:dyDescent="0.2">
      <c r="A93" s="45" t="s">
        <v>212</v>
      </c>
      <c r="B93" s="112" t="s">
        <v>199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8"/>
    </row>
    <row r="94" spans="1:18" ht="12.75" customHeight="1" x14ac:dyDescent="0.2">
      <c r="A94" s="45" t="s">
        <v>213</v>
      </c>
      <c r="B94" s="112" t="s">
        <v>200</v>
      </c>
      <c r="C94" s="217"/>
      <c r="D94" s="217"/>
      <c r="E94" s="217"/>
      <c r="F94" s="217"/>
      <c r="G94" s="217"/>
      <c r="H94" s="217"/>
      <c r="I94" s="217"/>
      <c r="J94" s="217"/>
      <c r="K94" s="217">
        <v>0</v>
      </c>
      <c r="L94" s="217">
        <v>0</v>
      </c>
      <c r="M94" s="217">
        <v>0</v>
      </c>
      <c r="N94" s="217">
        <v>0</v>
      </c>
      <c r="O94" s="217"/>
      <c r="P94" s="217"/>
      <c r="Q94" s="217"/>
      <c r="R94" s="218"/>
    </row>
    <row r="95" spans="1:18" ht="12.75" customHeight="1" x14ac:dyDescent="0.2">
      <c r="A95" s="45" t="s">
        <v>214</v>
      </c>
      <c r="B95" s="112" t="s">
        <v>201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8"/>
    </row>
    <row r="96" spans="1:18" ht="12.75" customHeight="1" x14ac:dyDescent="0.2">
      <c r="A96" s="45" t="s">
        <v>208</v>
      </c>
      <c r="B96" s="112" t="s">
        <v>202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8"/>
    </row>
    <row r="97" spans="1:18" ht="12.75" customHeight="1" x14ac:dyDescent="0.2">
      <c r="A97" s="45" t="s">
        <v>215</v>
      </c>
      <c r="B97" s="112" t="s">
        <v>203</v>
      </c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8"/>
    </row>
    <row r="98" spans="1:18" ht="12.75" customHeight="1" x14ac:dyDescent="0.2">
      <c r="A98" s="45" t="s">
        <v>216</v>
      </c>
      <c r="B98" s="112" t="s">
        <v>204</v>
      </c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8"/>
    </row>
    <row r="99" spans="1:18" ht="12.75" customHeight="1" x14ac:dyDescent="0.2">
      <c r="A99" s="45" t="s">
        <v>217</v>
      </c>
      <c r="B99" s="112" t="s">
        <v>205</v>
      </c>
      <c r="C99" s="217">
        <v>0</v>
      </c>
      <c r="D99" s="217">
        <v>0</v>
      </c>
      <c r="E99" s="217">
        <v>0</v>
      </c>
      <c r="F99" s="217">
        <v>0</v>
      </c>
      <c r="G99" s="217"/>
      <c r="H99" s="217"/>
      <c r="I99" s="217"/>
      <c r="J99" s="217"/>
      <c r="K99" s="217">
        <v>0</v>
      </c>
      <c r="L99" s="217">
        <v>0</v>
      </c>
      <c r="M99" s="217">
        <v>0</v>
      </c>
      <c r="N99" s="217">
        <v>0</v>
      </c>
      <c r="O99" s="217"/>
      <c r="P99" s="217"/>
      <c r="Q99" s="217"/>
      <c r="R99" s="218"/>
    </row>
    <row r="100" spans="1:18" ht="12.75" customHeight="1" x14ac:dyDescent="0.2">
      <c r="A100" s="45" t="s">
        <v>207</v>
      </c>
      <c r="B100" s="112" t="s">
        <v>206</v>
      </c>
      <c r="C100" s="217">
        <v>179</v>
      </c>
      <c r="D100" s="217">
        <v>188</v>
      </c>
      <c r="E100" s="217">
        <v>81</v>
      </c>
      <c r="F100" s="217">
        <v>68</v>
      </c>
      <c r="G100" s="217"/>
      <c r="H100" s="217"/>
      <c r="I100" s="217"/>
      <c r="J100" s="217"/>
      <c r="K100" s="217">
        <v>78</v>
      </c>
      <c r="L100" s="217">
        <v>79</v>
      </c>
      <c r="M100" s="217">
        <v>44</v>
      </c>
      <c r="N100" s="217">
        <v>42</v>
      </c>
      <c r="O100" s="217"/>
      <c r="P100" s="217"/>
      <c r="Q100" s="217"/>
      <c r="R100" s="218"/>
    </row>
    <row r="101" spans="1:18" ht="12.75" customHeight="1" x14ac:dyDescent="0.2">
      <c r="A101" s="59" t="s">
        <v>82</v>
      </c>
      <c r="B101" s="181" t="s">
        <v>83</v>
      </c>
      <c r="C101" s="221">
        <v>1307</v>
      </c>
      <c r="D101" s="221">
        <f>SUM(D90:D100)</f>
        <v>1589</v>
      </c>
      <c r="E101" s="221">
        <f>SUM(E90:E100)</f>
        <v>759</v>
      </c>
      <c r="F101" s="221">
        <f>SUM(F90:F100)</f>
        <v>566</v>
      </c>
      <c r="G101" s="221">
        <v>413</v>
      </c>
      <c r="H101" s="221">
        <f>SUM(H90:H100)</f>
        <v>492</v>
      </c>
      <c r="I101" s="221">
        <f>SUM(I90:I100)</f>
        <v>213</v>
      </c>
      <c r="J101" s="221">
        <f>SUM(J90:J100)</f>
        <v>144</v>
      </c>
      <c r="K101" s="221">
        <v>623</v>
      </c>
      <c r="L101" s="221">
        <f>SUM(L90:L100)</f>
        <v>707</v>
      </c>
      <c r="M101" s="221">
        <f>SUM(M90:M100)</f>
        <v>264</v>
      </c>
      <c r="N101" s="221">
        <f>SUM(N90:N100)</f>
        <v>235</v>
      </c>
      <c r="O101" s="221">
        <v>16</v>
      </c>
      <c r="P101" s="221">
        <f>SUM(P90:P100)</f>
        <v>17</v>
      </c>
      <c r="Q101" s="221">
        <f>SUM(Q90:Q100)</f>
        <v>11</v>
      </c>
      <c r="R101" s="222">
        <f>SUM(R90:R100)</f>
        <v>11</v>
      </c>
    </row>
    <row r="102" spans="1:18" ht="12.75" customHeight="1" x14ac:dyDescent="0.25">
      <c r="A102" s="391" t="s">
        <v>255</v>
      </c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3"/>
    </row>
    <row r="103" spans="1:18" ht="12.75" customHeight="1" x14ac:dyDescent="0.2">
      <c r="A103" s="68" t="s">
        <v>195</v>
      </c>
      <c r="B103" s="111" t="s">
        <v>194</v>
      </c>
      <c r="C103" s="214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6"/>
    </row>
    <row r="104" spans="1:18" ht="12.75" customHeight="1" x14ac:dyDescent="0.2">
      <c r="A104" s="45" t="s">
        <v>209</v>
      </c>
      <c r="B104" s="112" t="s">
        <v>196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8"/>
    </row>
    <row r="105" spans="1:18" ht="12.75" customHeight="1" x14ac:dyDescent="0.2">
      <c r="A105" s="45" t="s">
        <v>210</v>
      </c>
      <c r="B105" s="112" t="s">
        <v>197</v>
      </c>
      <c r="C105" s="217">
        <v>231</v>
      </c>
      <c r="D105" s="217">
        <v>266</v>
      </c>
      <c r="E105" s="217">
        <v>194</v>
      </c>
      <c r="F105" s="217">
        <v>128</v>
      </c>
      <c r="G105" s="217"/>
      <c r="H105" s="217"/>
      <c r="I105" s="217"/>
      <c r="J105" s="217"/>
      <c r="K105" s="217">
        <v>28</v>
      </c>
      <c r="L105" s="217">
        <v>29</v>
      </c>
      <c r="M105" s="217">
        <v>20</v>
      </c>
      <c r="N105" s="217">
        <v>20</v>
      </c>
      <c r="O105" s="217"/>
      <c r="P105" s="217"/>
      <c r="Q105" s="217"/>
      <c r="R105" s="218"/>
    </row>
    <row r="106" spans="1:18" ht="12.75" customHeight="1" x14ac:dyDescent="0.2">
      <c r="A106" s="45" t="s">
        <v>211</v>
      </c>
      <c r="B106" s="112" t="s">
        <v>198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8"/>
    </row>
    <row r="107" spans="1:18" ht="12.75" customHeight="1" x14ac:dyDescent="0.2">
      <c r="A107" s="45" t="s">
        <v>212</v>
      </c>
      <c r="B107" s="112" t="s">
        <v>199</v>
      </c>
      <c r="C107" s="217"/>
      <c r="D107" s="217"/>
      <c r="E107" s="217"/>
      <c r="F107" s="217"/>
      <c r="G107" s="217"/>
      <c r="H107" s="217"/>
      <c r="I107" s="217"/>
      <c r="J107" s="217"/>
      <c r="K107" s="217">
        <v>0</v>
      </c>
      <c r="L107" s="217">
        <v>0</v>
      </c>
      <c r="M107" s="217">
        <v>0</v>
      </c>
      <c r="N107" s="217">
        <v>0</v>
      </c>
      <c r="O107" s="217"/>
      <c r="P107" s="217"/>
      <c r="Q107" s="217"/>
      <c r="R107" s="218"/>
    </row>
    <row r="108" spans="1:18" ht="12.75" customHeight="1" x14ac:dyDescent="0.2">
      <c r="A108" s="45" t="s">
        <v>213</v>
      </c>
      <c r="B108" s="112" t="s">
        <v>200</v>
      </c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8"/>
    </row>
    <row r="109" spans="1:18" ht="12.75" customHeight="1" x14ac:dyDescent="0.2">
      <c r="A109" s="45" t="s">
        <v>214</v>
      </c>
      <c r="B109" s="112" t="s">
        <v>201</v>
      </c>
      <c r="C109" s="217">
        <v>418</v>
      </c>
      <c r="D109" s="217">
        <v>453</v>
      </c>
      <c r="E109" s="217">
        <v>322</v>
      </c>
      <c r="F109" s="217">
        <v>221</v>
      </c>
      <c r="G109" s="217"/>
      <c r="H109" s="217"/>
      <c r="I109" s="217"/>
      <c r="J109" s="217"/>
      <c r="K109" s="217">
        <v>55</v>
      </c>
      <c r="L109" s="217">
        <v>55</v>
      </c>
      <c r="M109" s="217">
        <v>41</v>
      </c>
      <c r="N109" s="217">
        <v>36</v>
      </c>
      <c r="O109" s="217">
        <v>6</v>
      </c>
      <c r="P109" s="217">
        <v>6</v>
      </c>
      <c r="Q109" s="217">
        <v>6</v>
      </c>
      <c r="R109" s="218">
        <v>6</v>
      </c>
    </row>
    <row r="110" spans="1:18" ht="12.75" customHeight="1" x14ac:dyDescent="0.2">
      <c r="A110" s="45" t="s">
        <v>208</v>
      </c>
      <c r="B110" s="112" t="s">
        <v>202</v>
      </c>
      <c r="C110" s="217">
        <v>333</v>
      </c>
      <c r="D110" s="217">
        <v>336</v>
      </c>
      <c r="E110" s="217">
        <v>244</v>
      </c>
      <c r="F110" s="217">
        <v>198</v>
      </c>
      <c r="G110" s="217"/>
      <c r="H110" s="217"/>
      <c r="I110" s="217"/>
      <c r="J110" s="217"/>
      <c r="K110" s="217">
        <v>16</v>
      </c>
      <c r="L110" s="217">
        <v>17</v>
      </c>
      <c r="M110" s="217">
        <v>16</v>
      </c>
      <c r="N110" s="217">
        <v>14</v>
      </c>
      <c r="O110" s="217"/>
      <c r="P110" s="217"/>
      <c r="Q110" s="217"/>
      <c r="R110" s="218"/>
    </row>
    <row r="111" spans="1:18" ht="12.75" customHeight="1" x14ac:dyDescent="0.2">
      <c r="A111" s="45" t="s">
        <v>215</v>
      </c>
      <c r="B111" s="112" t="s">
        <v>203</v>
      </c>
      <c r="C111" s="217">
        <v>0</v>
      </c>
      <c r="D111" s="217">
        <v>0</v>
      </c>
      <c r="E111" s="217">
        <v>0</v>
      </c>
      <c r="F111" s="217">
        <v>0</v>
      </c>
      <c r="G111" s="217"/>
      <c r="H111" s="217"/>
      <c r="I111" s="217"/>
      <c r="J111" s="217"/>
      <c r="K111" s="217">
        <v>1</v>
      </c>
      <c r="L111" s="217">
        <v>1</v>
      </c>
      <c r="M111" s="217">
        <v>0</v>
      </c>
      <c r="N111" s="217">
        <v>0</v>
      </c>
      <c r="O111" s="217">
        <v>3</v>
      </c>
      <c r="P111" s="217">
        <v>3</v>
      </c>
      <c r="Q111" s="217">
        <v>3</v>
      </c>
      <c r="R111" s="218">
        <v>3</v>
      </c>
    </row>
    <row r="112" spans="1:18" ht="12.75" customHeight="1" x14ac:dyDescent="0.2">
      <c r="A112" s="45" t="s">
        <v>216</v>
      </c>
      <c r="B112" s="112" t="s">
        <v>204</v>
      </c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8"/>
    </row>
    <row r="113" spans="1:18" ht="12.75" customHeight="1" x14ac:dyDescent="0.2">
      <c r="A113" s="45" t="s">
        <v>217</v>
      </c>
      <c r="B113" s="112" t="s">
        <v>205</v>
      </c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20"/>
    </row>
    <row r="114" spans="1:18" ht="12.75" customHeight="1" x14ac:dyDescent="0.2">
      <c r="A114" s="45" t="s">
        <v>207</v>
      </c>
      <c r="B114" s="112" t="s">
        <v>206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20"/>
    </row>
    <row r="115" spans="1:18" ht="12.75" customHeight="1" x14ac:dyDescent="0.2">
      <c r="A115" s="59" t="s">
        <v>82</v>
      </c>
      <c r="B115" s="181" t="s">
        <v>83</v>
      </c>
      <c r="C115" s="221">
        <v>944</v>
      </c>
      <c r="D115" s="221">
        <f>SUM(D104:D114)</f>
        <v>1055</v>
      </c>
      <c r="E115" s="221">
        <f>SUM(E104:E114)</f>
        <v>760</v>
      </c>
      <c r="F115" s="221">
        <f>SUM(F104:F114)</f>
        <v>547</v>
      </c>
      <c r="G115" s="221"/>
      <c r="H115" s="221"/>
      <c r="I115" s="221"/>
      <c r="J115" s="221"/>
      <c r="K115" s="221">
        <v>97</v>
      </c>
      <c r="L115" s="221">
        <f>SUM(L104:L114)</f>
        <v>102</v>
      </c>
      <c r="M115" s="221">
        <f>SUM(M104:M114)</f>
        <v>77</v>
      </c>
      <c r="N115" s="221">
        <f>SUM(N104:N114)</f>
        <v>70</v>
      </c>
      <c r="O115" s="221">
        <v>9</v>
      </c>
      <c r="P115" s="221">
        <f>SUM(P104:P114)</f>
        <v>9</v>
      </c>
      <c r="Q115" s="221">
        <f>SUM(Q104:Q114)</f>
        <v>9</v>
      </c>
      <c r="R115" s="222">
        <f>SUM(R104:R114)</f>
        <v>9</v>
      </c>
    </row>
    <row r="116" spans="1:18" ht="12.75" customHeight="1" x14ac:dyDescent="0.25">
      <c r="A116" s="391" t="s">
        <v>256</v>
      </c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3"/>
    </row>
    <row r="117" spans="1:18" ht="12.75" customHeight="1" x14ac:dyDescent="0.2">
      <c r="A117" s="68" t="s">
        <v>195</v>
      </c>
      <c r="B117" s="111" t="s">
        <v>194</v>
      </c>
      <c r="C117" s="214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6"/>
    </row>
    <row r="118" spans="1:18" ht="12.75" customHeight="1" x14ac:dyDescent="0.2">
      <c r="A118" s="45" t="s">
        <v>209</v>
      </c>
      <c r="B118" s="112" t="s">
        <v>196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8"/>
    </row>
    <row r="119" spans="1:18" ht="12.75" customHeight="1" x14ac:dyDescent="0.2">
      <c r="A119" s="45" t="s">
        <v>210</v>
      </c>
      <c r="B119" s="112" t="s">
        <v>197</v>
      </c>
      <c r="C119" s="217">
        <v>1549</v>
      </c>
      <c r="D119" s="217">
        <v>1905</v>
      </c>
      <c r="E119" s="217">
        <v>1051</v>
      </c>
      <c r="F119" s="217">
        <v>732</v>
      </c>
      <c r="G119" s="217">
        <v>413</v>
      </c>
      <c r="H119" s="217">
        <v>492</v>
      </c>
      <c r="I119" s="217">
        <v>213</v>
      </c>
      <c r="J119" s="217">
        <v>144</v>
      </c>
      <c r="K119" s="217">
        <v>687</v>
      </c>
      <c r="L119" s="217">
        <v>789</v>
      </c>
      <c r="M119" s="217">
        <v>304</v>
      </c>
      <c r="N119" s="217">
        <v>266</v>
      </c>
      <c r="O119" s="217">
        <v>16</v>
      </c>
      <c r="P119" s="217">
        <v>17</v>
      </c>
      <c r="Q119" s="217">
        <v>11</v>
      </c>
      <c r="R119" s="218">
        <v>11</v>
      </c>
    </row>
    <row r="120" spans="1:18" ht="12.75" customHeight="1" x14ac:dyDescent="0.2">
      <c r="A120" s="45" t="s">
        <v>211</v>
      </c>
      <c r="B120" s="112" t="s">
        <v>198</v>
      </c>
      <c r="C120" s="217">
        <v>613</v>
      </c>
      <c r="D120" s="217">
        <v>666</v>
      </c>
      <c r="E120" s="217">
        <v>276</v>
      </c>
      <c r="F120" s="217">
        <v>200</v>
      </c>
      <c r="G120" s="217"/>
      <c r="H120" s="217"/>
      <c r="I120" s="217"/>
      <c r="J120" s="217"/>
      <c r="K120" s="217">
        <v>178</v>
      </c>
      <c r="L120" s="217">
        <v>196</v>
      </c>
      <c r="M120" s="217">
        <v>129</v>
      </c>
      <c r="N120" s="217">
        <v>105</v>
      </c>
      <c r="O120" s="217">
        <v>22</v>
      </c>
      <c r="P120" s="217">
        <v>22</v>
      </c>
      <c r="Q120" s="217">
        <v>17</v>
      </c>
      <c r="R120" s="218">
        <v>17</v>
      </c>
    </row>
    <row r="121" spans="1:18" ht="12.75" customHeight="1" x14ac:dyDescent="0.2">
      <c r="A121" s="45" t="s">
        <v>212</v>
      </c>
      <c r="B121" s="112" t="s">
        <v>199</v>
      </c>
      <c r="C121" s="217">
        <v>468</v>
      </c>
      <c r="D121" s="217">
        <v>516</v>
      </c>
      <c r="E121" s="217">
        <v>271</v>
      </c>
      <c r="F121" s="217">
        <v>185</v>
      </c>
      <c r="G121" s="217"/>
      <c r="H121" s="217"/>
      <c r="I121" s="217"/>
      <c r="J121" s="217"/>
      <c r="K121" s="217">
        <v>51</v>
      </c>
      <c r="L121" s="217">
        <v>57</v>
      </c>
      <c r="M121" s="217">
        <v>39</v>
      </c>
      <c r="N121" s="217">
        <v>39</v>
      </c>
      <c r="O121" s="217">
        <v>12</v>
      </c>
      <c r="P121" s="217">
        <v>12</v>
      </c>
      <c r="Q121" s="217">
        <v>6</v>
      </c>
      <c r="R121" s="218">
        <v>6</v>
      </c>
    </row>
    <row r="122" spans="1:18" ht="12.75" customHeight="1" x14ac:dyDescent="0.2">
      <c r="A122" s="45" t="s">
        <v>213</v>
      </c>
      <c r="B122" s="112" t="s">
        <v>200</v>
      </c>
      <c r="C122" s="217">
        <v>222</v>
      </c>
      <c r="D122" s="217">
        <v>239</v>
      </c>
      <c r="E122" s="217">
        <v>171</v>
      </c>
      <c r="F122" s="217">
        <v>125</v>
      </c>
      <c r="G122" s="217"/>
      <c r="H122" s="217"/>
      <c r="I122" s="217"/>
      <c r="J122" s="217"/>
      <c r="K122" s="217">
        <v>215</v>
      </c>
      <c r="L122" s="217">
        <v>230</v>
      </c>
      <c r="M122" s="217">
        <v>91</v>
      </c>
      <c r="N122" s="217">
        <v>67</v>
      </c>
      <c r="O122" s="217"/>
      <c r="P122" s="217"/>
      <c r="Q122" s="217"/>
      <c r="R122" s="218"/>
    </row>
    <row r="123" spans="1:18" ht="12.75" customHeight="1" x14ac:dyDescent="0.2">
      <c r="A123" s="45" t="s">
        <v>214</v>
      </c>
      <c r="B123" s="112" t="s">
        <v>201</v>
      </c>
      <c r="C123" s="217">
        <v>616</v>
      </c>
      <c r="D123" s="217">
        <v>693</v>
      </c>
      <c r="E123" s="217">
        <v>482</v>
      </c>
      <c r="F123" s="217">
        <v>352</v>
      </c>
      <c r="G123" s="217"/>
      <c r="H123" s="217"/>
      <c r="I123" s="217"/>
      <c r="J123" s="217"/>
      <c r="K123" s="217">
        <v>55</v>
      </c>
      <c r="L123" s="217">
        <v>55</v>
      </c>
      <c r="M123" s="217">
        <v>41</v>
      </c>
      <c r="N123" s="217">
        <v>36</v>
      </c>
      <c r="O123" s="217">
        <v>18</v>
      </c>
      <c r="P123" s="217">
        <v>19</v>
      </c>
      <c r="Q123" s="217">
        <v>10</v>
      </c>
      <c r="R123" s="218">
        <v>9</v>
      </c>
    </row>
    <row r="124" spans="1:18" ht="12.75" customHeight="1" x14ac:dyDescent="0.2">
      <c r="A124" s="45" t="s">
        <v>208</v>
      </c>
      <c r="B124" s="112" t="s">
        <v>202</v>
      </c>
      <c r="C124" s="217">
        <v>333</v>
      </c>
      <c r="D124" s="217">
        <v>336</v>
      </c>
      <c r="E124" s="217">
        <v>244</v>
      </c>
      <c r="F124" s="217">
        <v>198</v>
      </c>
      <c r="G124" s="217"/>
      <c r="H124" s="217"/>
      <c r="I124" s="217"/>
      <c r="J124" s="217"/>
      <c r="K124" s="217">
        <v>16</v>
      </c>
      <c r="L124" s="217">
        <v>17</v>
      </c>
      <c r="M124" s="217">
        <v>16</v>
      </c>
      <c r="N124" s="217">
        <v>14</v>
      </c>
      <c r="O124" s="217"/>
      <c r="P124" s="217"/>
      <c r="Q124" s="217"/>
      <c r="R124" s="218"/>
    </row>
    <row r="125" spans="1:18" ht="12.75" customHeight="1" x14ac:dyDescent="0.2">
      <c r="A125" s="45" t="s">
        <v>215</v>
      </c>
      <c r="B125" s="112" t="s">
        <v>203</v>
      </c>
      <c r="C125" s="217">
        <v>383</v>
      </c>
      <c r="D125" s="217">
        <v>451</v>
      </c>
      <c r="E125" s="217">
        <v>327</v>
      </c>
      <c r="F125" s="217">
        <v>217</v>
      </c>
      <c r="G125" s="217"/>
      <c r="H125" s="217"/>
      <c r="I125" s="217"/>
      <c r="J125" s="217"/>
      <c r="K125" s="217">
        <v>66</v>
      </c>
      <c r="L125" s="217">
        <v>81</v>
      </c>
      <c r="M125" s="217">
        <v>62</v>
      </c>
      <c r="N125" s="217">
        <v>54</v>
      </c>
      <c r="O125" s="217">
        <v>9</v>
      </c>
      <c r="P125" s="217">
        <v>9</v>
      </c>
      <c r="Q125" s="217">
        <v>9</v>
      </c>
      <c r="R125" s="218">
        <v>9</v>
      </c>
    </row>
    <row r="126" spans="1:18" ht="12.75" customHeight="1" x14ac:dyDescent="0.2">
      <c r="A126" s="45" t="s">
        <v>216</v>
      </c>
      <c r="B126" s="112" t="s">
        <v>204</v>
      </c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8"/>
    </row>
    <row r="127" spans="1:18" ht="12.75" customHeight="1" x14ac:dyDescent="0.2">
      <c r="A127" s="45" t="s">
        <v>217</v>
      </c>
      <c r="B127" s="112" t="s">
        <v>205</v>
      </c>
      <c r="C127" s="219">
        <v>1210</v>
      </c>
      <c r="D127" s="219">
        <v>1455</v>
      </c>
      <c r="E127" s="219">
        <v>827</v>
      </c>
      <c r="F127" s="219">
        <v>596</v>
      </c>
      <c r="G127" s="219"/>
      <c r="H127" s="219"/>
      <c r="I127" s="219"/>
      <c r="J127" s="219"/>
      <c r="K127" s="219">
        <v>0</v>
      </c>
      <c r="L127" s="219">
        <v>0</v>
      </c>
      <c r="M127" s="219">
        <v>0</v>
      </c>
      <c r="N127" s="219">
        <v>0</v>
      </c>
      <c r="O127" s="219"/>
      <c r="P127" s="219"/>
      <c r="Q127" s="219"/>
      <c r="R127" s="220"/>
    </row>
    <row r="128" spans="1:18" ht="12.75" customHeight="1" x14ac:dyDescent="0.2">
      <c r="A128" s="45" t="s">
        <v>207</v>
      </c>
      <c r="B128" s="112" t="s">
        <v>206</v>
      </c>
      <c r="C128" s="219">
        <v>179</v>
      </c>
      <c r="D128" s="219">
        <v>188</v>
      </c>
      <c r="E128" s="219">
        <v>81</v>
      </c>
      <c r="F128" s="219">
        <v>68</v>
      </c>
      <c r="G128" s="219"/>
      <c r="H128" s="219"/>
      <c r="I128" s="219"/>
      <c r="J128" s="219"/>
      <c r="K128" s="219">
        <v>78</v>
      </c>
      <c r="L128" s="219">
        <v>79</v>
      </c>
      <c r="M128" s="219">
        <v>44</v>
      </c>
      <c r="N128" s="219">
        <v>42</v>
      </c>
      <c r="O128" s="219"/>
      <c r="P128" s="219"/>
      <c r="Q128" s="219"/>
      <c r="R128" s="220"/>
    </row>
    <row r="129" spans="1:18" ht="12.75" customHeight="1" thickBot="1" x14ac:dyDescent="0.25">
      <c r="A129" s="160" t="s">
        <v>90</v>
      </c>
      <c r="B129" s="161" t="s">
        <v>83</v>
      </c>
      <c r="C129" s="165">
        <v>4941</v>
      </c>
      <c r="D129" s="165">
        <v>6449</v>
      </c>
      <c r="E129" s="165">
        <v>3730</v>
      </c>
      <c r="F129" s="165">
        <v>2673</v>
      </c>
      <c r="G129" s="165">
        <v>413</v>
      </c>
      <c r="H129" s="165">
        <v>492</v>
      </c>
      <c r="I129" s="165">
        <v>213</v>
      </c>
      <c r="J129" s="165">
        <v>144</v>
      </c>
      <c r="K129" s="165">
        <v>1300</v>
      </c>
      <c r="L129" s="165">
        <v>1504</v>
      </c>
      <c r="M129" s="165">
        <v>726</v>
      </c>
      <c r="N129" s="165">
        <v>623</v>
      </c>
      <c r="O129" s="165">
        <v>77</v>
      </c>
      <c r="P129" s="165">
        <v>79</v>
      </c>
      <c r="Q129" s="165">
        <v>53</v>
      </c>
      <c r="R129" s="223">
        <v>52</v>
      </c>
    </row>
    <row r="131" spans="1:18" x14ac:dyDescent="0.2">
      <c r="A131" s="1"/>
    </row>
    <row r="132" spans="1:18" x14ac:dyDescent="0.2">
      <c r="A132" s="2" t="s">
        <v>5</v>
      </c>
    </row>
    <row r="133" spans="1:18" x14ac:dyDescent="0.2">
      <c r="A133" s="1" t="s">
        <v>322</v>
      </c>
    </row>
  </sheetData>
  <sheetProtection password="CC5B" sheet="1" objects="1" scenarios="1"/>
  <mergeCells count="15">
    <mergeCell ref="A116:R116"/>
    <mergeCell ref="A1:R1"/>
    <mergeCell ref="C2:F2"/>
    <mergeCell ref="G2:J2"/>
    <mergeCell ref="K2:N2"/>
    <mergeCell ref="O2:R2"/>
    <mergeCell ref="A2:B3"/>
    <mergeCell ref="A4:R4"/>
    <mergeCell ref="A18:R18"/>
    <mergeCell ref="A32:R32"/>
    <mergeCell ref="A46:R46"/>
    <mergeCell ref="A60:R60"/>
    <mergeCell ref="A74:R74"/>
    <mergeCell ref="A88:R88"/>
    <mergeCell ref="A102:R102"/>
  </mergeCells>
  <pageMargins left="0.70866141732283472" right="0.70866141732283472" top="0.74803149606299213" bottom="0.74803149606299213" header="0.31496062992125984" footer="0.31496062992125984"/>
  <pageSetup paperSize="9" scale="67" firstPageNumber="112" fitToWidth="3" fitToHeight="3" orientation="landscape" useFirstPageNumber="1" r:id="rId1"/>
  <headerFooter>
    <oddFooter>&amp;C&amp;P</oddFooter>
  </headerFooter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B1" zoomScaleNormal="100" workbookViewId="0">
      <selection activeCell="T31" sqref="T31"/>
    </sheetView>
  </sheetViews>
  <sheetFormatPr defaultColWidth="9.140625" defaultRowHeight="15" x14ac:dyDescent="0.25"/>
  <cols>
    <col min="1" max="1" width="28.140625" style="2" customWidth="1"/>
    <col min="2" max="2" width="12.7109375" style="109" customWidth="1"/>
    <col min="3" max="3" width="9.28515625" style="109" customWidth="1"/>
    <col min="4" max="4" width="8.5703125" style="109" customWidth="1"/>
    <col min="5" max="5" width="9" style="109" customWidth="1"/>
    <col min="6" max="6" width="9.140625" style="109" customWidth="1"/>
    <col min="7" max="7" width="9" style="109" customWidth="1"/>
    <col min="8" max="8" width="17.42578125" style="109" customWidth="1"/>
    <col min="9" max="9" width="10.5703125" style="109" customWidth="1"/>
    <col min="10" max="10" width="13.28515625" style="109" customWidth="1"/>
    <col min="11" max="11" width="15.28515625" style="109" customWidth="1"/>
    <col min="12" max="12" width="13.28515625" style="109" customWidth="1"/>
    <col min="13" max="13" width="14.85546875" style="109" customWidth="1"/>
    <col min="14" max="14" width="11.85546875" style="109" customWidth="1"/>
    <col min="19" max="16384" width="9.140625" style="1"/>
  </cols>
  <sheetData>
    <row r="1" spans="1:20" ht="42.75" customHeight="1" thickBot="1" x14ac:dyDescent="0.3">
      <c r="A1" s="485" t="s">
        <v>182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7"/>
      <c r="N1" s="488"/>
    </row>
    <row r="2" spans="1:20" s="4" customFormat="1" ht="16.5" customHeight="1" x14ac:dyDescent="0.2">
      <c r="A2" s="493" t="s">
        <v>247</v>
      </c>
      <c r="B2" s="498" t="s">
        <v>20</v>
      </c>
      <c r="C2" s="499"/>
      <c r="D2" s="499"/>
      <c r="E2" s="499"/>
      <c r="F2" s="499"/>
      <c r="G2" s="499"/>
      <c r="H2" s="499"/>
      <c r="I2" s="500"/>
      <c r="J2" s="495" t="s">
        <v>336</v>
      </c>
      <c r="K2" s="496"/>
      <c r="L2" s="497"/>
      <c r="M2" s="489" t="s">
        <v>338</v>
      </c>
      <c r="N2" s="459" t="s">
        <v>76</v>
      </c>
      <c r="Q2" s="1"/>
      <c r="R2" s="1"/>
      <c r="S2" s="1"/>
      <c r="T2" s="1"/>
    </row>
    <row r="3" spans="1:20" s="4" customFormat="1" ht="52.5" customHeight="1" thickBot="1" x14ac:dyDescent="0.25">
      <c r="A3" s="469"/>
      <c r="B3" s="227" t="s">
        <v>98</v>
      </c>
      <c r="C3" s="227" t="s">
        <v>21</v>
      </c>
      <c r="D3" s="227" t="s">
        <v>22</v>
      </c>
      <c r="E3" s="227" t="s">
        <v>23</v>
      </c>
      <c r="F3" s="227" t="s">
        <v>24</v>
      </c>
      <c r="G3" s="227" t="s">
        <v>25</v>
      </c>
      <c r="H3" s="227" t="s">
        <v>65</v>
      </c>
      <c r="I3" s="227" t="s">
        <v>218</v>
      </c>
      <c r="J3" s="99" t="s">
        <v>335</v>
      </c>
      <c r="K3" s="99" t="s">
        <v>225</v>
      </c>
      <c r="L3" s="99" t="s">
        <v>337</v>
      </c>
      <c r="M3" s="490"/>
      <c r="N3" s="491"/>
      <c r="Q3" s="1"/>
      <c r="R3" s="1"/>
      <c r="S3" s="1"/>
      <c r="T3" s="1"/>
    </row>
    <row r="4" spans="1:20" ht="15" customHeight="1" x14ac:dyDescent="0.2">
      <c r="A4" s="192" t="s">
        <v>248</v>
      </c>
      <c r="B4" s="228">
        <f>SUM(C4:H4)</f>
        <v>53.399999999999991</v>
      </c>
      <c r="C4" s="228">
        <v>0.1</v>
      </c>
      <c r="D4" s="228">
        <v>12.2</v>
      </c>
      <c r="E4" s="228">
        <v>40.799999999999997</v>
      </c>
      <c r="F4" s="228">
        <v>0</v>
      </c>
      <c r="G4" s="228">
        <v>0.3</v>
      </c>
      <c r="H4" s="228"/>
      <c r="I4" s="228"/>
      <c r="J4" s="228"/>
      <c r="K4" s="228"/>
      <c r="L4" s="228">
        <v>7.58</v>
      </c>
      <c r="M4" s="228">
        <v>26.6</v>
      </c>
      <c r="N4" s="229">
        <f t="shared" ref="N4:N7" si="0">SUM(C4:M4)</f>
        <v>87.579999999999984</v>
      </c>
      <c r="O4" s="1"/>
      <c r="P4" s="1"/>
      <c r="Q4" s="1"/>
      <c r="R4" s="1"/>
    </row>
    <row r="5" spans="1:20" ht="15" customHeight="1" thickBot="1" x14ac:dyDescent="0.25">
      <c r="A5" s="47" t="s">
        <v>301</v>
      </c>
      <c r="B5" s="230">
        <f t="shared" ref="B5:B7" si="1">SUM(C5:G5)</f>
        <v>21.450000000000003</v>
      </c>
      <c r="C5" s="230">
        <v>0</v>
      </c>
      <c r="D5" s="230">
        <v>4.4000000000000004</v>
      </c>
      <c r="E5" s="230">
        <v>17.05</v>
      </c>
      <c r="F5" s="230">
        <v>0</v>
      </c>
      <c r="G5" s="230">
        <v>0</v>
      </c>
      <c r="H5" s="230"/>
      <c r="I5" s="230"/>
      <c r="J5" s="230"/>
      <c r="K5" s="230"/>
      <c r="L5" s="230">
        <v>4.68</v>
      </c>
      <c r="M5" s="230">
        <v>22.9</v>
      </c>
      <c r="N5" s="231">
        <f t="shared" si="0"/>
        <v>49.03</v>
      </c>
      <c r="O5" s="1"/>
      <c r="P5" s="1"/>
      <c r="Q5" s="1"/>
      <c r="R5" s="1"/>
    </row>
    <row r="6" spans="1:20" ht="15" customHeight="1" x14ac:dyDescent="0.2">
      <c r="A6" s="224" t="s">
        <v>284</v>
      </c>
      <c r="B6" s="228">
        <f t="shared" si="1"/>
        <v>32.15</v>
      </c>
      <c r="C6" s="228">
        <v>2.9</v>
      </c>
      <c r="D6" s="228">
        <v>8.8000000000000007</v>
      </c>
      <c r="E6" s="228">
        <v>19.45</v>
      </c>
      <c r="F6" s="228">
        <v>0</v>
      </c>
      <c r="G6" s="228">
        <v>1</v>
      </c>
      <c r="H6" s="228"/>
      <c r="I6" s="228"/>
      <c r="J6" s="228"/>
      <c r="K6" s="228"/>
      <c r="L6" s="228">
        <v>5.7</v>
      </c>
      <c r="M6" s="228">
        <v>14.2</v>
      </c>
      <c r="N6" s="229">
        <f t="shared" si="0"/>
        <v>52.05</v>
      </c>
      <c r="O6" s="1"/>
      <c r="P6" s="1"/>
      <c r="Q6" s="1"/>
      <c r="R6" s="1"/>
    </row>
    <row r="7" spans="1:20" ht="15" customHeight="1" thickBot="1" x14ac:dyDescent="0.25">
      <c r="A7" s="48" t="s">
        <v>301</v>
      </c>
      <c r="B7" s="230">
        <f t="shared" si="1"/>
        <v>11.8</v>
      </c>
      <c r="C7" s="230">
        <v>0.4</v>
      </c>
      <c r="D7" s="230">
        <v>3.8</v>
      </c>
      <c r="E7" s="230">
        <v>6.6</v>
      </c>
      <c r="F7" s="230">
        <v>0</v>
      </c>
      <c r="G7" s="230">
        <v>1</v>
      </c>
      <c r="H7" s="230"/>
      <c r="I7" s="230"/>
      <c r="J7" s="230"/>
      <c r="K7" s="230"/>
      <c r="L7" s="230">
        <v>1.35</v>
      </c>
      <c r="M7" s="230">
        <v>9.9</v>
      </c>
      <c r="N7" s="231">
        <f t="shared" si="0"/>
        <v>23.05</v>
      </c>
      <c r="O7" s="1"/>
      <c r="P7" s="1"/>
      <c r="Q7" s="1"/>
      <c r="R7" s="1"/>
    </row>
    <row r="8" spans="1:20" ht="15" customHeight="1" x14ac:dyDescent="0.2">
      <c r="A8" s="192" t="s">
        <v>250</v>
      </c>
      <c r="B8" s="228">
        <f t="shared" ref="B8:B11" si="2">SUM(C8:G8)</f>
        <v>53.6</v>
      </c>
      <c r="C8" s="228">
        <v>3.5</v>
      </c>
      <c r="D8" s="228">
        <v>15</v>
      </c>
      <c r="E8" s="228">
        <v>33.1</v>
      </c>
      <c r="F8" s="228">
        <v>0</v>
      </c>
      <c r="G8" s="228">
        <v>2</v>
      </c>
      <c r="H8" s="228"/>
      <c r="I8" s="228"/>
      <c r="J8" s="228"/>
      <c r="K8" s="228"/>
      <c r="L8" s="228">
        <v>6.58</v>
      </c>
      <c r="M8" s="228">
        <v>27.63</v>
      </c>
      <c r="N8" s="229">
        <f t="shared" ref="N8:N9" si="3">SUM(C8:M8)</f>
        <v>87.81</v>
      </c>
      <c r="O8" s="1"/>
      <c r="P8" s="1"/>
      <c r="Q8" s="1"/>
      <c r="R8" s="1"/>
    </row>
    <row r="9" spans="1:20" ht="15" customHeight="1" thickBot="1" x14ac:dyDescent="0.25">
      <c r="A9" s="47" t="s">
        <v>301</v>
      </c>
      <c r="B9" s="230">
        <f t="shared" si="2"/>
        <v>18.600000000000001</v>
      </c>
      <c r="C9" s="230">
        <v>0</v>
      </c>
      <c r="D9" s="230">
        <v>5</v>
      </c>
      <c r="E9" s="230">
        <v>12.6</v>
      </c>
      <c r="F9" s="230">
        <v>0</v>
      </c>
      <c r="G9" s="230">
        <v>1</v>
      </c>
      <c r="H9" s="230"/>
      <c r="I9" s="230"/>
      <c r="J9" s="230"/>
      <c r="K9" s="230"/>
      <c r="L9" s="230">
        <v>3.08</v>
      </c>
      <c r="M9" s="230">
        <v>22.63</v>
      </c>
      <c r="N9" s="231">
        <f t="shared" si="3"/>
        <v>44.31</v>
      </c>
      <c r="O9" s="1"/>
      <c r="P9" s="1"/>
      <c r="Q9" s="1"/>
      <c r="R9" s="1"/>
    </row>
    <row r="10" spans="1:20" ht="15" customHeight="1" x14ac:dyDescent="0.2">
      <c r="A10" s="224" t="s">
        <v>251</v>
      </c>
      <c r="B10" s="228">
        <f t="shared" si="2"/>
        <v>39.299999999999997</v>
      </c>
      <c r="C10" s="228">
        <v>2.1</v>
      </c>
      <c r="D10" s="228">
        <v>2.2999999999999998</v>
      </c>
      <c r="E10" s="228">
        <v>27.65</v>
      </c>
      <c r="F10" s="228">
        <v>7.25</v>
      </c>
      <c r="G10" s="228">
        <v>0</v>
      </c>
      <c r="H10" s="228"/>
      <c r="I10" s="228"/>
      <c r="J10" s="228"/>
      <c r="K10" s="228"/>
      <c r="L10" s="228">
        <v>0</v>
      </c>
      <c r="M10" s="228">
        <v>21.5</v>
      </c>
      <c r="N10" s="229">
        <f t="shared" ref="N10:N11" si="4">SUM(B10,I10:M10)</f>
        <v>60.8</v>
      </c>
      <c r="O10" s="1"/>
      <c r="P10" s="1"/>
      <c r="Q10" s="1"/>
      <c r="R10" s="1"/>
    </row>
    <row r="11" spans="1:20" ht="15" customHeight="1" thickBot="1" x14ac:dyDescent="0.25">
      <c r="A11" s="48" t="s">
        <v>301</v>
      </c>
      <c r="B11" s="230">
        <f t="shared" si="2"/>
        <v>23.65</v>
      </c>
      <c r="C11" s="230">
        <v>0</v>
      </c>
      <c r="D11" s="230">
        <v>0</v>
      </c>
      <c r="E11" s="230">
        <v>16.8</v>
      </c>
      <c r="F11" s="230">
        <v>6.85</v>
      </c>
      <c r="G11" s="230">
        <v>0</v>
      </c>
      <c r="H11" s="230"/>
      <c r="I11" s="230"/>
      <c r="J11" s="230"/>
      <c r="K11" s="230"/>
      <c r="L11" s="230">
        <v>0</v>
      </c>
      <c r="M11" s="230">
        <v>12.35</v>
      </c>
      <c r="N11" s="231">
        <f t="shared" si="4"/>
        <v>36</v>
      </c>
      <c r="O11" s="1"/>
      <c r="P11" s="1"/>
      <c r="Q11" s="1"/>
      <c r="R11" s="1"/>
    </row>
    <row r="12" spans="1:20" ht="15" customHeight="1" x14ac:dyDescent="0.2">
      <c r="A12" s="192" t="s">
        <v>252</v>
      </c>
      <c r="B12" s="228">
        <f>SUM(C12:H12)</f>
        <v>35.17</v>
      </c>
      <c r="C12" s="228">
        <v>3.1</v>
      </c>
      <c r="D12" s="228">
        <v>5.55</v>
      </c>
      <c r="E12" s="228">
        <v>24.52</v>
      </c>
      <c r="F12" s="228">
        <v>1</v>
      </c>
      <c r="G12" s="228">
        <v>1</v>
      </c>
      <c r="H12" s="228"/>
      <c r="I12" s="228"/>
      <c r="J12" s="228"/>
      <c r="K12" s="228"/>
      <c r="L12" s="228">
        <v>8.5500000000000007</v>
      </c>
      <c r="M12" s="228">
        <v>24.71</v>
      </c>
      <c r="N12" s="229">
        <f t="shared" ref="N12:N15" si="5">SUM(C12:M12)</f>
        <v>68.430000000000007</v>
      </c>
      <c r="O12" s="1"/>
      <c r="P12" s="1"/>
      <c r="Q12" s="1"/>
      <c r="R12" s="1"/>
    </row>
    <row r="13" spans="1:20" ht="15" customHeight="1" thickBot="1" x14ac:dyDescent="0.25">
      <c r="A13" s="47" t="s">
        <v>301</v>
      </c>
      <c r="B13" s="230">
        <f>SUM(C13:G13)</f>
        <v>7.65</v>
      </c>
      <c r="C13" s="230">
        <v>0.9</v>
      </c>
      <c r="D13" s="230">
        <v>0</v>
      </c>
      <c r="E13" s="230">
        <v>5.75</v>
      </c>
      <c r="F13" s="230">
        <v>0</v>
      </c>
      <c r="G13" s="230">
        <v>1</v>
      </c>
      <c r="H13" s="230"/>
      <c r="I13" s="230"/>
      <c r="J13" s="230"/>
      <c r="K13" s="230"/>
      <c r="L13" s="230">
        <v>5.0999999999999996</v>
      </c>
      <c r="M13" s="230">
        <v>10.91</v>
      </c>
      <c r="N13" s="231">
        <f t="shared" si="5"/>
        <v>23.66</v>
      </c>
      <c r="O13" s="1"/>
      <c r="P13" s="1"/>
      <c r="Q13" s="1"/>
      <c r="R13" s="1"/>
    </row>
    <row r="14" spans="1:20" ht="15" customHeight="1" x14ac:dyDescent="0.2">
      <c r="A14" s="224" t="s">
        <v>253</v>
      </c>
      <c r="B14" s="228">
        <f t="shared" ref="B14:B15" si="6">SUM(C14:G14)</f>
        <v>55.85</v>
      </c>
      <c r="C14" s="228">
        <v>4.5</v>
      </c>
      <c r="D14" s="228">
        <v>14.5</v>
      </c>
      <c r="E14" s="228">
        <v>34.85</v>
      </c>
      <c r="F14" s="228">
        <v>0</v>
      </c>
      <c r="G14" s="228">
        <v>2</v>
      </c>
      <c r="H14" s="228"/>
      <c r="I14" s="228"/>
      <c r="J14" s="228"/>
      <c r="K14" s="228"/>
      <c r="L14" s="228">
        <v>5.2</v>
      </c>
      <c r="M14" s="228">
        <v>19.34</v>
      </c>
      <c r="N14" s="229">
        <f t="shared" si="5"/>
        <v>80.39</v>
      </c>
      <c r="O14" s="1"/>
      <c r="P14" s="1"/>
      <c r="Q14" s="1"/>
      <c r="R14" s="1"/>
    </row>
    <row r="15" spans="1:20" ht="15" customHeight="1" thickBot="1" x14ac:dyDescent="0.25">
      <c r="A15" s="48" t="s">
        <v>301</v>
      </c>
      <c r="B15" s="230">
        <f t="shared" si="6"/>
        <v>18.25</v>
      </c>
      <c r="C15" s="230">
        <v>1</v>
      </c>
      <c r="D15" s="230">
        <v>5.2</v>
      </c>
      <c r="E15" s="230">
        <v>11.05</v>
      </c>
      <c r="F15" s="230">
        <v>0</v>
      </c>
      <c r="G15" s="230">
        <v>1</v>
      </c>
      <c r="H15" s="230"/>
      <c r="I15" s="230"/>
      <c r="J15" s="230"/>
      <c r="K15" s="230"/>
      <c r="L15" s="230">
        <v>3.1</v>
      </c>
      <c r="M15" s="230">
        <v>15.75</v>
      </c>
      <c r="N15" s="231">
        <f t="shared" si="5"/>
        <v>37.1</v>
      </c>
      <c r="O15" s="1"/>
      <c r="P15" s="1"/>
      <c r="Q15" s="1"/>
      <c r="R15" s="1"/>
    </row>
    <row r="16" spans="1:20" ht="15" customHeight="1" x14ac:dyDescent="0.2">
      <c r="A16" s="192" t="s">
        <v>254</v>
      </c>
      <c r="B16" s="228">
        <f>SUM(C16:G16)</f>
        <v>105.92</v>
      </c>
      <c r="C16" s="228">
        <v>7</v>
      </c>
      <c r="D16" s="228">
        <v>22.62</v>
      </c>
      <c r="E16" s="228">
        <v>61.5</v>
      </c>
      <c r="F16" s="228">
        <v>1.8</v>
      </c>
      <c r="G16" s="228">
        <v>13</v>
      </c>
      <c r="H16" s="228" t="s">
        <v>302</v>
      </c>
      <c r="I16" s="228" t="s">
        <v>302</v>
      </c>
      <c r="J16" s="228" t="s">
        <v>302</v>
      </c>
      <c r="K16" s="228" t="s">
        <v>302</v>
      </c>
      <c r="L16" s="228">
        <v>9.0399999999999991</v>
      </c>
      <c r="M16" s="228">
        <v>60.8</v>
      </c>
      <c r="N16" s="229">
        <f t="shared" ref="N16:N19" si="7">SUM(C16:M16)</f>
        <v>175.76</v>
      </c>
      <c r="O16" s="1"/>
      <c r="P16" s="1"/>
      <c r="Q16" s="1"/>
      <c r="R16" s="1"/>
    </row>
    <row r="17" spans="1:18" ht="15" customHeight="1" thickBot="1" x14ac:dyDescent="0.25">
      <c r="A17" s="47" t="s">
        <v>301</v>
      </c>
      <c r="B17" s="230">
        <f>SUM(C17:G17)</f>
        <v>43.42</v>
      </c>
      <c r="C17" s="230">
        <v>1</v>
      </c>
      <c r="D17" s="230">
        <v>12.32</v>
      </c>
      <c r="E17" s="230">
        <v>23.1</v>
      </c>
      <c r="F17" s="230">
        <v>1.8</v>
      </c>
      <c r="G17" s="230">
        <v>5.2</v>
      </c>
      <c r="H17" s="230" t="s">
        <v>302</v>
      </c>
      <c r="I17" s="230" t="s">
        <v>302</v>
      </c>
      <c r="J17" s="230" t="s">
        <v>302</v>
      </c>
      <c r="K17" s="230" t="s">
        <v>302</v>
      </c>
      <c r="L17" s="230">
        <v>4.5599999999999996</v>
      </c>
      <c r="M17" s="230">
        <v>45.5</v>
      </c>
      <c r="N17" s="231">
        <f t="shared" si="7"/>
        <v>93.48</v>
      </c>
      <c r="O17" s="1"/>
      <c r="P17" s="1"/>
      <c r="Q17" s="1"/>
      <c r="R17" s="1"/>
    </row>
    <row r="18" spans="1:18" ht="15" customHeight="1" x14ac:dyDescent="0.25">
      <c r="A18" s="224" t="s">
        <v>255</v>
      </c>
      <c r="B18" s="228">
        <f t="shared" ref="B18:B19" si="8">SUM(C18:G18)</f>
        <v>84.42</v>
      </c>
      <c r="C18" s="228">
        <v>4.3</v>
      </c>
      <c r="D18" s="228">
        <v>21.25</v>
      </c>
      <c r="E18" s="228">
        <v>57.77</v>
      </c>
      <c r="F18" s="228">
        <v>0</v>
      </c>
      <c r="G18" s="228">
        <v>1.1000000000000001</v>
      </c>
      <c r="H18" s="228"/>
      <c r="I18" s="228"/>
      <c r="J18" s="228"/>
      <c r="K18" s="228"/>
      <c r="L18" s="228">
        <v>13.78</v>
      </c>
      <c r="M18" s="228">
        <v>31.93</v>
      </c>
      <c r="N18" s="229">
        <f t="shared" si="7"/>
        <v>130.13</v>
      </c>
      <c r="Q18" s="1"/>
      <c r="R18" s="1"/>
    </row>
    <row r="19" spans="1:18" ht="15" customHeight="1" thickBot="1" x14ac:dyDescent="0.3">
      <c r="A19" s="48" t="s">
        <v>301</v>
      </c>
      <c r="B19" s="230">
        <f t="shared" si="8"/>
        <v>24.220000000000002</v>
      </c>
      <c r="C19" s="230">
        <v>2.6</v>
      </c>
      <c r="D19" s="230">
        <v>2</v>
      </c>
      <c r="E19" s="230">
        <v>19.420000000000002</v>
      </c>
      <c r="F19" s="230">
        <v>0</v>
      </c>
      <c r="G19" s="230">
        <v>0.2</v>
      </c>
      <c r="H19" s="230"/>
      <c r="I19" s="230"/>
      <c r="J19" s="230"/>
      <c r="K19" s="230"/>
      <c r="L19" s="230">
        <v>6.73</v>
      </c>
      <c r="M19" s="230">
        <v>23.83</v>
      </c>
      <c r="N19" s="231">
        <f t="shared" si="7"/>
        <v>54.78</v>
      </c>
    </row>
    <row r="20" spans="1:18" ht="15" customHeight="1" x14ac:dyDescent="0.25">
      <c r="A20" s="224" t="s">
        <v>77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</row>
    <row r="21" spans="1:18" ht="15" customHeight="1" x14ac:dyDescent="0.25">
      <c r="A21" s="225" t="s">
        <v>303</v>
      </c>
      <c r="B21" s="234">
        <f t="shared" ref="B21:B28" si="9">SUM(C21:H21)</f>
        <v>0</v>
      </c>
      <c r="C21" s="235" t="s">
        <v>302</v>
      </c>
      <c r="D21" s="234" t="s">
        <v>302</v>
      </c>
      <c r="E21" s="234" t="s">
        <v>302</v>
      </c>
      <c r="F21" s="234" t="s">
        <v>302</v>
      </c>
      <c r="G21" s="234" t="s">
        <v>302</v>
      </c>
      <c r="H21" s="234" t="s">
        <v>302</v>
      </c>
      <c r="I21" s="234" t="s">
        <v>302</v>
      </c>
      <c r="J21" s="234" t="s">
        <v>302</v>
      </c>
      <c r="K21" s="234" t="s">
        <v>302</v>
      </c>
      <c r="L21" s="234">
        <v>0</v>
      </c>
      <c r="M21" s="234">
        <v>24.36</v>
      </c>
      <c r="N21" s="236">
        <f t="shared" ref="N21:N28" si="10">SUM(B21,I21:M21)</f>
        <v>24.36</v>
      </c>
    </row>
    <row r="22" spans="1:18" ht="15" customHeight="1" thickBot="1" x14ac:dyDescent="0.3">
      <c r="A22" s="83" t="s">
        <v>304</v>
      </c>
      <c r="B22" s="230">
        <f t="shared" si="9"/>
        <v>0</v>
      </c>
      <c r="C22" s="230" t="s">
        <v>302</v>
      </c>
      <c r="D22" s="230" t="s">
        <v>302</v>
      </c>
      <c r="E22" s="230" t="s">
        <v>302</v>
      </c>
      <c r="F22" s="230" t="s">
        <v>302</v>
      </c>
      <c r="G22" s="230" t="s">
        <v>302</v>
      </c>
      <c r="H22" s="230" t="s">
        <v>302</v>
      </c>
      <c r="I22" s="230" t="s">
        <v>302</v>
      </c>
      <c r="J22" s="230" t="s">
        <v>302</v>
      </c>
      <c r="K22" s="230" t="s">
        <v>302</v>
      </c>
      <c r="L22" s="230">
        <v>0</v>
      </c>
      <c r="M22" s="230">
        <v>18.36</v>
      </c>
      <c r="N22" s="231">
        <f t="shared" si="10"/>
        <v>18.36</v>
      </c>
    </row>
    <row r="23" spans="1:18" ht="15" customHeight="1" x14ac:dyDescent="0.25">
      <c r="A23" s="226" t="s">
        <v>305</v>
      </c>
      <c r="B23" s="237">
        <f t="shared" si="9"/>
        <v>0</v>
      </c>
      <c r="C23" s="237" t="s">
        <v>302</v>
      </c>
      <c r="D23" s="237" t="s">
        <v>302</v>
      </c>
      <c r="E23" s="237" t="s">
        <v>302</v>
      </c>
      <c r="F23" s="237" t="s">
        <v>302</v>
      </c>
      <c r="G23" s="237" t="s">
        <v>302</v>
      </c>
      <c r="H23" s="237" t="s">
        <v>302</v>
      </c>
      <c r="I23" s="237" t="s">
        <v>302</v>
      </c>
      <c r="J23" s="237" t="s">
        <v>302</v>
      </c>
      <c r="K23" s="237" t="s">
        <v>302</v>
      </c>
      <c r="L23" s="237" t="s">
        <v>302</v>
      </c>
      <c r="M23" s="237">
        <v>12.62</v>
      </c>
      <c r="N23" s="229">
        <f t="shared" si="10"/>
        <v>12.62</v>
      </c>
    </row>
    <row r="24" spans="1:18" ht="15" customHeight="1" thickBot="1" x14ac:dyDescent="0.3">
      <c r="A24" s="83" t="s">
        <v>306</v>
      </c>
      <c r="B24" s="230">
        <f t="shared" si="9"/>
        <v>0</v>
      </c>
      <c r="C24" s="230" t="s">
        <v>302</v>
      </c>
      <c r="D24" s="230" t="s">
        <v>302</v>
      </c>
      <c r="E24" s="230" t="s">
        <v>302</v>
      </c>
      <c r="F24" s="230" t="s">
        <v>302</v>
      </c>
      <c r="G24" s="230" t="s">
        <v>302</v>
      </c>
      <c r="H24" s="230" t="s">
        <v>302</v>
      </c>
      <c r="I24" s="230" t="s">
        <v>302</v>
      </c>
      <c r="J24" s="230" t="s">
        <v>302</v>
      </c>
      <c r="K24" s="230" t="s">
        <v>302</v>
      </c>
      <c r="L24" s="230" t="s">
        <v>302</v>
      </c>
      <c r="M24" s="230">
        <v>11.5</v>
      </c>
      <c r="N24" s="231">
        <f t="shared" si="10"/>
        <v>11.5</v>
      </c>
    </row>
    <row r="25" spans="1:18" ht="15" customHeight="1" x14ac:dyDescent="0.25">
      <c r="A25" s="226" t="s">
        <v>307</v>
      </c>
      <c r="B25" s="237">
        <v>2</v>
      </c>
      <c r="C25" s="237" t="s">
        <v>302</v>
      </c>
      <c r="D25" s="237">
        <v>1</v>
      </c>
      <c r="E25" s="237">
        <v>1</v>
      </c>
      <c r="F25" s="237" t="s">
        <v>302</v>
      </c>
      <c r="G25" s="237" t="s">
        <v>302</v>
      </c>
      <c r="H25" s="237" t="s">
        <v>302</v>
      </c>
      <c r="I25" s="237" t="s">
        <v>302</v>
      </c>
      <c r="J25" s="237" t="s">
        <v>302</v>
      </c>
      <c r="K25" s="237" t="s">
        <v>302</v>
      </c>
      <c r="L25" s="237">
        <v>20.49</v>
      </c>
      <c r="M25" s="237">
        <v>132.02000000000001</v>
      </c>
      <c r="N25" s="229">
        <f>SUM(C25:M25)</f>
        <v>154.51000000000002</v>
      </c>
    </row>
    <row r="26" spans="1:18" ht="15" customHeight="1" thickBot="1" x14ac:dyDescent="0.3">
      <c r="A26" s="83" t="s">
        <v>308</v>
      </c>
      <c r="B26" s="230">
        <v>0</v>
      </c>
      <c r="C26" s="230" t="s">
        <v>302</v>
      </c>
      <c r="D26" s="230" t="s">
        <v>302</v>
      </c>
      <c r="E26" s="230">
        <v>0</v>
      </c>
      <c r="F26" s="230" t="s">
        <v>302</v>
      </c>
      <c r="G26" s="230" t="s">
        <v>302</v>
      </c>
      <c r="H26" s="230" t="s">
        <v>302</v>
      </c>
      <c r="I26" s="230" t="s">
        <v>302</v>
      </c>
      <c r="J26" s="230" t="s">
        <v>302</v>
      </c>
      <c r="K26" s="230" t="s">
        <v>302</v>
      </c>
      <c r="L26" s="230">
        <v>7.99</v>
      </c>
      <c r="M26" s="230">
        <v>81.41</v>
      </c>
      <c r="N26" s="231">
        <f>SUM(C26:M26)</f>
        <v>89.399999999999991</v>
      </c>
    </row>
    <row r="27" spans="1:18" ht="15" customHeight="1" x14ac:dyDescent="0.25">
      <c r="A27" s="84" t="s">
        <v>309</v>
      </c>
      <c r="B27" s="237">
        <f t="shared" si="9"/>
        <v>0</v>
      </c>
      <c r="C27" s="237" t="s">
        <v>302</v>
      </c>
      <c r="D27" s="237" t="s">
        <v>302</v>
      </c>
      <c r="E27" s="237" t="s">
        <v>302</v>
      </c>
      <c r="F27" s="237" t="s">
        <v>302</v>
      </c>
      <c r="G27" s="237" t="s">
        <v>302</v>
      </c>
      <c r="H27" s="237" t="s">
        <v>302</v>
      </c>
      <c r="I27" s="237" t="s">
        <v>302</v>
      </c>
      <c r="J27" s="237" t="s">
        <v>302</v>
      </c>
      <c r="K27" s="237" t="s">
        <v>302</v>
      </c>
      <c r="L27" s="237" t="s">
        <v>302</v>
      </c>
      <c r="M27" s="237">
        <v>22</v>
      </c>
      <c r="N27" s="229">
        <f t="shared" si="10"/>
        <v>22</v>
      </c>
    </row>
    <row r="28" spans="1:18" ht="15" customHeight="1" thickBot="1" x14ac:dyDescent="0.3">
      <c r="A28" s="83" t="s">
        <v>310</v>
      </c>
      <c r="B28" s="230">
        <f t="shared" si="9"/>
        <v>0</v>
      </c>
      <c r="C28" s="230" t="s">
        <v>302</v>
      </c>
      <c r="D28" s="230" t="s">
        <v>302</v>
      </c>
      <c r="E28" s="230" t="s">
        <v>302</v>
      </c>
      <c r="F28" s="230" t="s">
        <v>302</v>
      </c>
      <c r="G28" s="230" t="s">
        <v>302</v>
      </c>
      <c r="H28" s="230" t="s">
        <v>302</v>
      </c>
      <c r="I28" s="230" t="s">
        <v>302</v>
      </c>
      <c r="J28" s="230" t="s">
        <v>302</v>
      </c>
      <c r="K28" s="230" t="s">
        <v>302</v>
      </c>
      <c r="L28" s="230" t="s">
        <v>302</v>
      </c>
      <c r="M28" s="230">
        <v>19</v>
      </c>
      <c r="N28" s="231">
        <f t="shared" si="10"/>
        <v>19</v>
      </c>
    </row>
    <row r="29" spans="1:18" ht="15" customHeight="1" x14ac:dyDescent="0.25">
      <c r="A29" s="185" t="s">
        <v>4</v>
      </c>
      <c r="B29" s="238">
        <v>461.81</v>
      </c>
      <c r="C29" s="238">
        <v>27.5</v>
      </c>
      <c r="D29" s="238">
        <v>103.22</v>
      </c>
      <c r="E29" s="238">
        <v>300.64</v>
      </c>
      <c r="F29" s="238">
        <v>10.050000000000001</v>
      </c>
      <c r="G29" s="238">
        <v>20.399999999999999</v>
      </c>
      <c r="H29" s="238">
        <f>SUM(H4,H18,H20)</f>
        <v>0</v>
      </c>
      <c r="I29" s="238">
        <f>SUM(I4,I18,I20)</f>
        <v>0</v>
      </c>
      <c r="J29" s="238">
        <f>SUM(J4,J18,J20)</f>
        <v>0</v>
      </c>
      <c r="K29" s="238">
        <f>SUM(K4,K18,K20)</f>
        <v>0</v>
      </c>
      <c r="L29" s="238">
        <v>76.92</v>
      </c>
      <c r="M29" s="239">
        <v>417.71</v>
      </c>
      <c r="N29" s="240">
        <f t="shared" ref="N29:N30" si="11">SUM(B29,J29:M29)</f>
        <v>956.44</v>
      </c>
    </row>
    <row r="30" spans="1:18" ht="15" customHeight="1" thickBot="1" x14ac:dyDescent="0.3">
      <c r="A30" s="61" t="s">
        <v>70</v>
      </c>
      <c r="B30" s="241">
        <v>169.04</v>
      </c>
      <c r="C30" s="241">
        <v>5.9</v>
      </c>
      <c r="D30" s="241">
        <v>32.72</v>
      </c>
      <c r="E30" s="241">
        <v>112.37</v>
      </c>
      <c r="F30" s="241">
        <v>8.65</v>
      </c>
      <c r="G30" s="241">
        <v>9.4</v>
      </c>
      <c r="H30" s="241">
        <v>0</v>
      </c>
      <c r="I30" s="241">
        <v>0</v>
      </c>
      <c r="J30" s="241">
        <v>0</v>
      </c>
      <c r="K30" s="241">
        <v>0</v>
      </c>
      <c r="L30" s="241">
        <v>36.590000000000003</v>
      </c>
      <c r="M30" s="242">
        <v>294.04000000000002</v>
      </c>
      <c r="N30" s="243">
        <f t="shared" si="11"/>
        <v>499.67</v>
      </c>
    </row>
    <row r="31" spans="1:18" ht="12.75" customHeight="1" x14ac:dyDescent="0.2">
      <c r="A31" s="37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0"/>
      <c r="P31" s="20"/>
      <c r="Q31" s="20"/>
      <c r="R31" s="20"/>
    </row>
    <row r="32" spans="1:18" ht="27" customHeight="1" x14ac:dyDescent="0.2">
      <c r="A32" s="492"/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20"/>
      <c r="P32" s="20"/>
      <c r="Q32" s="20"/>
      <c r="R32" s="20"/>
    </row>
    <row r="33" spans="1:24" ht="15" customHeight="1" x14ac:dyDescent="0.25">
      <c r="A33" s="494"/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26"/>
      <c r="P33" s="26"/>
      <c r="Q33" s="26"/>
      <c r="R33" s="26"/>
    </row>
    <row r="34" spans="1:24" ht="45" customHeight="1" x14ac:dyDescent="0.25">
      <c r="A34" s="492"/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26"/>
      <c r="P34" s="26"/>
      <c r="Q34" s="26"/>
      <c r="R34" s="26"/>
    </row>
    <row r="35" spans="1:24" ht="15" customHeight="1" x14ac:dyDescent="0.2">
      <c r="A35" s="492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6.5" customHeight="1" x14ac:dyDescent="0.25">
      <c r="A36" s="492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</row>
    <row r="37" spans="1:24" x14ac:dyDescent="0.25">
      <c r="A37" s="492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</row>
    <row r="38" spans="1:24" customFormat="1" x14ac:dyDescent="0.25">
      <c r="A38" s="484"/>
      <c r="B38" s="484"/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S38" s="1"/>
    </row>
  </sheetData>
  <sheetProtection password="CC5B" sheet="1" objects="1" scenarios="1"/>
  <mergeCells count="13">
    <mergeCell ref="A38:N38"/>
    <mergeCell ref="A1:N1"/>
    <mergeCell ref="M2:M3"/>
    <mergeCell ref="N2:N3"/>
    <mergeCell ref="A32:N32"/>
    <mergeCell ref="A2:A3"/>
    <mergeCell ref="A33:N33"/>
    <mergeCell ref="A34:N34"/>
    <mergeCell ref="A35:N35"/>
    <mergeCell ref="A36:N36"/>
    <mergeCell ref="A37:N37"/>
    <mergeCell ref="J2:L2"/>
    <mergeCell ref="B2:I2"/>
  </mergeCells>
  <pageMargins left="0.70866141732283472" right="0.70866141732283472" top="0.74803149606299213" bottom="0.74803149606299213" header="0.31496062992125984" footer="0.31496062992125984"/>
  <pageSetup paperSize="9" scale="70" firstPageNumber="115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Normal="100" workbookViewId="0">
      <selection activeCell="G27" sqref="G27"/>
    </sheetView>
  </sheetViews>
  <sheetFormatPr defaultColWidth="9.140625" defaultRowHeight="12.75" x14ac:dyDescent="0.2"/>
  <cols>
    <col min="1" max="1" width="21.28515625" style="2" customWidth="1"/>
    <col min="2" max="25" width="8.85546875" style="109" customWidth="1"/>
    <col min="26" max="16384" width="9.140625" style="1"/>
  </cols>
  <sheetData>
    <row r="1" spans="1:25" ht="42.75" customHeight="1" thickBot="1" x14ac:dyDescent="0.25">
      <c r="A1" s="504" t="s">
        <v>221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6"/>
    </row>
    <row r="2" spans="1:25" s="4" customFormat="1" ht="17.25" customHeight="1" x14ac:dyDescent="0.2">
      <c r="A2" s="493" t="s">
        <v>339</v>
      </c>
      <c r="B2" s="498" t="s">
        <v>20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500"/>
      <c r="P2" s="498" t="s">
        <v>336</v>
      </c>
      <c r="Q2" s="499"/>
      <c r="R2" s="499"/>
      <c r="S2" s="499"/>
      <c r="T2" s="499"/>
      <c r="U2" s="499"/>
      <c r="V2" s="507" t="s">
        <v>338</v>
      </c>
      <c r="W2" s="508"/>
      <c r="X2" s="511" t="s">
        <v>4</v>
      </c>
      <c r="Y2" s="514" t="s">
        <v>99</v>
      </c>
    </row>
    <row r="3" spans="1:25" s="4" customFormat="1" ht="52.5" customHeight="1" x14ac:dyDescent="0.2">
      <c r="A3" s="502"/>
      <c r="B3" s="501" t="s">
        <v>21</v>
      </c>
      <c r="C3" s="501"/>
      <c r="D3" s="501" t="s">
        <v>22</v>
      </c>
      <c r="E3" s="501"/>
      <c r="F3" s="501" t="s">
        <v>23</v>
      </c>
      <c r="G3" s="501"/>
      <c r="H3" s="501" t="s">
        <v>24</v>
      </c>
      <c r="I3" s="501"/>
      <c r="J3" s="501" t="s">
        <v>25</v>
      </c>
      <c r="K3" s="501"/>
      <c r="L3" s="501" t="s">
        <v>53</v>
      </c>
      <c r="M3" s="501"/>
      <c r="N3" s="405" t="s">
        <v>218</v>
      </c>
      <c r="O3" s="407"/>
      <c r="P3" s="405" t="s">
        <v>335</v>
      </c>
      <c r="Q3" s="407"/>
      <c r="R3" s="405" t="s">
        <v>225</v>
      </c>
      <c r="S3" s="407"/>
      <c r="T3" s="405" t="s">
        <v>337</v>
      </c>
      <c r="U3" s="407"/>
      <c r="V3" s="509"/>
      <c r="W3" s="510"/>
      <c r="X3" s="512"/>
      <c r="Y3" s="515"/>
    </row>
    <row r="4" spans="1:25" s="4" customFormat="1" ht="13.5" customHeight="1" thickBot="1" x14ac:dyDescent="0.25">
      <c r="A4" s="469"/>
      <c r="B4" s="174" t="s">
        <v>4</v>
      </c>
      <c r="C4" s="174" t="s">
        <v>26</v>
      </c>
      <c r="D4" s="174" t="s">
        <v>4</v>
      </c>
      <c r="E4" s="174" t="s">
        <v>26</v>
      </c>
      <c r="F4" s="174" t="s">
        <v>4</v>
      </c>
      <c r="G4" s="174" t="s">
        <v>26</v>
      </c>
      <c r="H4" s="174" t="s">
        <v>4</v>
      </c>
      <c r="I4" s="174" t="s">
        <v>26</v>
      </c>
      <c r="J4" s="174" t="s">
        <v>4</v>
      </c>
      <c r="K4" s="174" t="s">
        <v>26</v>
      </c>
      <c r="L4" s="174" t="s">
        <v>4</v>
      </c>
      <c r="M4" s="174" t="s">
        <v>26</v>
      </c>
      <c r="N4" s="174" t="s">
        <v>4</v>
      </c>
      <c r="O4" s="174" t="s">
        <v>26</v>
      </c>
      <c r="P4" s="174" t="s">
        <v>4</v>
      </c>
      <c r="Q4" s="174" t="s">
        <v>26</v>
      </c>
      <c r="R4" s="174" t="s">
        <v>4</v>
      </c>
      <c r="S4" s="174" t="s">
        <v>26</v>
      </c>
      <c r="T4" s="174" t="s">
        <v>4</v>
      </c>
      <c r="U4" s="174" t="s">
        <v>26</v>
      </c>
      <c r="V4" s="174" t="s">
        <v>4</v>
      </c>
      <c r="W4" s="174" t="s">
        <v>26</v>
      </c>
      <c r="X4" s="513"/>
      <c r="Y4" s="516"/>
    </row>
    <row r="5" spans="1:25" s="5" customFormat="1" ht="12.75" customHeight="1" x14ac:dyDescent="0.2">
      <c r="A5" s="50" t="s">
        <v>27</v>
      </c>
      <c r="B5" s="245"/>
      <c r="C5" s="245"/>
      <c r="D5" s="245"/>
      <c r="E5" s="245"/>
      <c r="F5" s="245">
        <v>6</v>
      </c>
      <c r="G5" s="245">
        <v>2</v>
      </c>
      <c r="H5" s="245">
        <v>7</v>
      </c>
      <c r="I5" s="245">
        <v>6</v>
      </c>
      <c r="J5" s="245">
        <v>2</v>
      </c>
      <c r="K5" s="245">
        <v>1</v>
      </c>
      <c r="L5" s="245"/>
      <c r="M5" s="245"/>
      <c r="N5" s="245"/>
      <c r="O5" s="245"/>
      <c r="P5" s="245"/>
      <c r="Q5" s="245"/>
      <c r="R5" s="245"/>
      <c r="S5" s="245"/>
      <c r="T5" s="245">
        <v>33</v>
      </c>
      <c r="U5" s="245">
        <v>17</v>
      </c>
      <c r="V5" s="245">
        <v>43</v>
      </c>
      <c r="W5" s="245">
        <v>27</v>
      </c>
      <c r="X5" s="246">
        <v>91</v>
      </c>
      <c r="Y5" s="247">
        <v>53</v>
      </c>
    </row>
    <row r="6" spans="1:25" s="5" customFormat="1" ht="12.75" customHeight="1" x14ac:dyDescent="0.2">
      <c r="A6" s="13" t="s">
        <v>28</v>
      </c>
      <c r="B6" s="248"/>
      <c r="C6" s="248"/>
      <c r="D6" s="248">
        <v>5</v>
      </c>
      <c r="E6" s="248">
        <v>1</v>
      </c>
      <c r="F6" s="248">
        <v>110</v>
      </c>
      <c r="G6" s="248">
        <v>41</v>
      </c>
      <c r="H6" s="248">
        <v>5</v>
      </c>
      <c r="I6" s="248">
        <v>3</v>
      </c>
      <c r="J6" s="248">
        <v>10</v>
      </c>
      <c r="K6" s="248">
        <v>3</v>
      </c>
      <c r="L6" s="248"/>
      <c r="M6" s="248"/>
      <c r="N6" s="248"/>
      <c r="O6" s="248"/>
      <c r="P6" s="248"/>
      <c r="Q6" s="248"/>
      <c r="R6" s="248"/>
      <c r="S6" s="248"/>
      <c r="T6" s="248">
        <v>35</v>
      </c>
      <c r="U6" s="248">
        <v>12</v>
      </c>
      <c r="V6" s="248">
        <v>90</v>
      </c>
      <c r="W6" s="248">
        <v>58</v>
      </c>
      <c r="X6" s="183">
        <v>255</v>
      </c>
      <c r="Y6" s="184">
        <v>118</v>
      </c>
    </row>
    <row r="7" spans="1:25" s="5" customFormat="1" ht="12.75" customHeight="1" x14ac:dyDescent="0.2">
      <c r="A7" s="13" t="s">
        <v>29</v>
      </c>
      <c r="B7" s="248">
        <v>3</v>
      </c>
      <c r="C7" s="248">
        <v>1</v>
      </c>
      <c r="D7" s="248">
        <v>38</v>
      </c>
      <c r="E7" s="248">
        <v>9</v>
      </c>
      <c r="F7" s="248">
        <v>142</v>
      </c>
      <c r="G7" s="248">
        <v>47</v>
      </c>
      <c r="H7" s="248">
        <v>3</v>
      </c>
      <c r="I7" s="248">
        <v>3</v>
      </c>
      <c r="J7" s="248">
        <v>14</v>
      </c>
      <c r="K7" s="248">
        <v>9</v>
      </c>
      <c r="L7" s="248"/>
      <c r="M7" s="248"/>
      <c r="N7" s="248"/>
      <c r="O7" s="248"/>
      <c r="P7" s="248"/>
      <c r="Q7" s="248"/>
      <c r="R7" s="248"/>
      <c r="S7" s="248"/>
      <c r="T7" s="248">
        <v>29</v>
      </c>
      <c r="U7" s="248">
        <v>14</v>
      </c>
      <c r="V7" s="248">
        <v>137</v>
      </c>
      <c r="W7" s="248">
        <v>102</v>
      </c>
      <c r="X7" s="183">
        <v>366</v>
      </c>
      <c r="Y7" s="184">
        <v>185</v>
      </c>
    </row>
    <row r="8" spans="1:25" s="5" customFormat="1" ht="12.75" customHeight="1" x14ac:dyDescent="0.2">
      <c r="A8" s="13" t="s">
        <v>30</v>
      </c>
      <c r="B8" s="248">
        <v>13</v>
      </c>
      <c r="C8" s="248">
        <v>4</v>
      </c>
      <c r="D8" s="248">
        <v>32</v>
      </c>
      <c r="E8" s="248">
        <v>13</v>
      </c>
      <c r="F8" s="248">
        <v>72</v>
      </c>
      <c r="G8" s="248">
        <v>34</v>
      </c>
      <c r="H8" s="248">
        <v>2</v>
      </c>
      <c r="I8" s="248">
        <v>1</v>
      </c>
      <c r="J8" s="248">
        <v>1</v>
      </c>
      <c r="K8" s="248"/>
      <c r="L8" s="248"/>
      <c r="M8" s="248"/>
      <c r="N8" s="248"/>
      <c r="O8" s="248"/>
      <c r="P8" s="248"/>
      <c r="Q8" s="248"/>
      <c r="R8" s="248"/>
      <c r="S8" s="248"/>
      <c r="T8" s="248">
        <v>8</v>
      </c>
      <c r="U8" s="248">
        <v>2</v>
      </c>
      <c r="V8" s="248">
        <v>116</v>
      </c>
      <c r="W8" s="248">
        <v>91</v>
      </c>
      <c r="X8" s="183">
        <v>244</v>
      </c>
      <c r="Y8" s="184">
        <v>144</v>
      </c>
    </row>
    <row r="9" spans="1:25" s="5" customFormat="1" x14ac:dyDescent="0.2">
      <c r="A9" s="13" t="s">
        <v>31</v>
      </c>
      <c r="B9" s="248">
        <v>13</v>
      </c>
      <c r="C9" s="248">
        <v>2</v>
      </c>
      <c r="D9" s="248">
        <v>27</v>
      </c>
      <c r="E9" s="248">
        <v>10</v>
      </c>
      <c r="F9" s="248">
        <v>34</v>
      </c>
      <c r="G9" s="248">
        <v>14</v>
      </c>
      <c r="H9" s="248"/>
      <c r="I9" s="248"/>
      <c r="J9" s="248">
        <v>1</v>
      </c>
      <c r="K9" s="248"/>
      <c r="L9" s="248"/>
      <c r="M9" s="248"/>
      <c r="N9" s="248"/>
      <c r="O9" s="248"/>
      <c r="P9" s="248"/>
      <c r="Q9" s="248"/>
      <c r="R9" s="248"/>
      <c r="S9" s="248"/>
      <c r="T9" s="248">
        <v>7</v>
      </c>
      <c r="U9" s="248">
        <v>3</v>
      </c>
      <c r="V9" s="248">
        <v>52</v>
      </c>
      <c r="W9" s="248">
        <v>30</v>
      </c>
      <c r="X9" s="183">
        <v>134</v>
      </c>
      <c r="Y9" s="184">
        <v>59</v>
      </c>
    </row>
    <row r="10" spans="1:25" s="5" customFormat="1" x14ac:dyDescent="0.2">
      <c r="A10" s="13" t="s">
        <v>32</v>
      </c>
      <c r="B10" s="248">
        <v>8</v>
      </c>
      <c r="C10" s="248">
        <v>1</v>
      </c>
      <c r="D10" s="248">
        <v>22</v>
      </c>
      <c r="E10" s="248">
        <v>3</v>
      </c>
      <c r="F10" s="248">
        <v>5</v>
      </c>
      <c r="G10" s="248">
        <v>1</v>
      </c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>
        <v>5</v>
      </c>
      <c r="U10" s="248">
        <v>2</v>
      </c>
      <c r="V10" s="248">
        <v>7</v>
      </c>
      <c r="W10" s="248">
        <v>5</v>
      </c>
      <c r="X10" s="183">
        <v>47</v>
      </c>
      <c r="Y10" s="184">
        <v>12</v>
      </c>
    </row>
    <row r="11" spans="1:25" ht="13.5" thickBot="1" x14ac:dyDescent="0.25">
      <c r="A11" s="160" t="s">
        <v>4</v>
      </c>
      <c r="B11" s="201">
        <f>SUM(B7:B10)</f>
        <v>37</v>
      </c>
      <c r="C11" s="201">
        <f>SUM(C7:C10)</f>
        <v>8</v>
      </c>
      <c r="D11" s="201">
        <f>SUM(D6:D10)</f>
        <v>124</v>
      </c>
      <c r="E11" s="201">
        <f>E22+E33+E44+E55+E66+E77</f>
        <v>0</v>
      </c>
      <c r="F11" s="201">
        <v>369</v>
      </c>
      <c r="G11" s="201">
        <v>139</v>
      </c>
      <c r="H11" s="201">
        <v>17</v>
      </c>
      <c r="I11" s="201">
        <v>13</v>
      </c>
      <c r="J11" s="201">
        <v>28</v>
      </c>
      <c r="K11" s="201">
        <v>13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117</v>
      </c>
      <c r="U11" s="201">
        <v>50</v>
      </c>
      <c r="V11" s="201">
        <v>445</v>
      </c>
      <c r="W11" s="201">
        <v>313</v>
      </c>
      <c r="X11" s="201">
        <v>1137</v>
      </c>
      <c r="Y11" s="201">
        <v>571</v>
      </c>
    </row>
    <row r="12" spans="1:25" ht="15" customHeight="1" x14ac:dyDescent="0.2"/>
    <row r="13" spans="1:25" ht="15" customHeight="1" x14ac:dyDescent="0.2"/>
    <row r="14" spans="1:25" ht="15" customHeight="1" x14ac:dyDescent="0.2">
      <c r="A14" s="452"/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</row>
    <row r="15" spans="1:25" ht="15" customHeight="1" x14ac:dyDescent="0.2">
      <c r="A15" s="503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45" customHeight="1" x14ac:dyDescent="0.2">
      <c r="A16" s="492"/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</row>
    <row r="17" spans="1:25" ht="15" customHeight="1" x14ac:dyDescent="0.2">
      <c r="A17" s="492"/>
      <c r="B17" s="492"/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</row>
    <row r="18" spans="1:25" ht="15" customHeight="1" x14ac:dyDescent="0.2">
      <c r="A18" s="492"/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</row>
    <row r="19" spans="1:25" x14ac:dyDescent="0.2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249"/>
      <c r="O19" s="249"/>
    </row>
    <row r="21" spans="1:25" ht="15" x14ac:dyDescent="0.25">
      <c r="A21" s="64"/>
    </row>
    <row r="22" spans="1:25" ht="15" x14ac:dyDescent="0.25">
      <c r="A22" s="64"/>
    </row>
    <row r="23" spans="1:25" ht="15" x14ac:dyDescent="0.25">
      <c r="A23" s="64"/>
    </row>
  </sheetData>
  <sheetProtection password="CC5B" sheet="1" objects="1" scenarios="1"/>
  <mergeCells count="23">
    <mergeCell ref="A1:Y1"/>
    <mergeCell ref="V2:W3"/>
    <mergeCell ref="X2:X4"/>
    <mergeCell ref="Y2:Y4"/>
    <mergeCell ref="B3:C3"/>
    <mergeCell ref="D3:E3"/>
    <mergeCell ref="F3:G3"/>
    <mergeCell ref="N3:O3"/>
    <mergeCell ref="A18:Y18"/>
    <mergeCell ref="A19:M19"/>
    <mergeCell ref="H3:I3"/>
    <mergeCell ref="J3:K3"/>
    <mergeCell ref="L3:M3"/>
    <mergeCell ref="P3:Q3"/>
    <mergeCell ref="R3:S3"/>
    <mergeCell ref="T3:U3"/>
    <mergeCell ref="A2:A4"/>
    <mergeCell ref="A14:Y14"/>
    <mergeCell ref="A15:Y15"/>
    <mergeCell ref="A16:Y16"/>
    <mergeCell ref="A17:Y17"/>
    <mergeCell ref="P2:U2"/>
    <mergeCell ref="B2:O2"/>
  </mergeCells>
  <pageMargins left="0.23622047244094491" right="0.23622047244094491" top="0.74803149606299213" bottom="0.74803149606299213" header="0.31496062992125984" footer="0.31496062992125984"/>
  <pageSetup paperSize="9" scale="61" firstPageNumber="116" fitToHeight="0" orientation="landscape" useFirstPageNumber="1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T89"/>
  <sheetViews>
    <sheetView topLeftCell="A22" zoomScaleNormal="100" workbookViewId="0">
      <selection activeCell="S62" sqref="S62"/>
    </sheetView>
  </sheetViews>
  <sheetFormatPr defaultColWidth="9.140625" defaultRowHeight="12.75" x14ac:dyDescent="0.2"/>
  <cols>
    <col min="1" max="1" width="28.5703125" style="2" customWidth="1"/>
    <col min="2" max="3" width="8.28515625" style="109" customWidth="1"/>
    <col min="4" max="5" width="6.85546875" style="109" customWidth="1"/>
    <col min="6" max="7" width="14.85546875" style="109" customWidth="1"/>
    <col min="8" max="11" width="9.85546875" style="109" customWidth="1"/>
    <col min="12" max="13" width="11.85546875" style="109" customWidth="1"/>
    <col min="14" max="16384" width="9.140625" style="1"/>
  </cols>
  <sheetData>
    <row r="1" spans="1:18" ht="42.75" customHeight="1" x14ac:dyDescent="0.25">
      <c r="A1" s="449" t="s">
        <v>172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9"/>
      <c r="O1" s="29"/>
    </row>
    <row r="2" spans="1:18" s="4" customFormat="1" ht="30" customHeight="1" x14ac:dyDescent="0.2">
      <c r="A2" s="95" t="s">
        <v>247</v>
      </c>
      <c r="B2" s="417" t="s">
        <v>20</v>
      </c>
      <c r="C2" s="478"/>
      <c r="D2" s="478"/>
      <c r="E2" s="478"/>
      <c r="F2" s="478"/>
      <c r="G2" s="478"/>
      <c r="H2" s="478"/>
      <c r="I2" s="418"/>
      <c r="J2" s="416" t="s">
        <v>226</v>
      </c>
      <c r="K2" s="416"/>
      <c r="L2" s="203" t="s">
        <v>4</v>
      </c>
      <c r="M2" s="250" t="s">
        <v>99</v>
      </c>
      <c r="N2" s="19"/>
      <c r="O2" s="19"/>
      <c r="Q2" s="19"/>
      <c r="R2" s="19"/>
    </row>
    <row r="3" spans="1:18" s="4" customFormat="1" ht="14.25" customHeight="1" x14ac:dyDescent="0.25">
      <c r="A3" s="391" t="s">
        <v>311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2"/>
    </row>
    <row r="4" spans="1:18" s="4" customFormat="1" ht="15" customHeight="1" x14ac:dyDescent="0.2">
      <c r="A4" s="52"/>
      <c r="B4" s="530" t="s">
        <v>35</v>
      </c>
      <c r="C4" s="530"/>
      <c r="D4" s="530" t="s">
        <v>36</v>
      </c>
      <c r="E4" s="530"/>
      <c r="F4" s="530" t="s">
        <v>38</v>
      </c>
      <c r="G4" s="530"/>
      <c r="H4" s="530" t="s">
        <v>37</v>
      </c>
      <c r="I4" s="530"/>
      <c r="J4" s="416" t="s">
        <v>4</v>
      </c>
      <c r="K4" s="416" t="s">
        <v>26</v>
      </c>
      <c r="L4" s="416"/>
      <c r="M4" s="526"/>
    </row>
    <row r="5" spans="1:18" s="4" customFormat="1" ht="15" customHeight="1" x14ac:dyDescent="0.2">
      <c r="A5" s="7" t="s">
        <v>33</v>
      </c>
      <c r="B5" s="89" t="s">
        <v>4</v>
      </c>
      <c r="C5" s="89" t="s">
        <v>26</v>
      </c>
      <c r="D5" s="89" t="s">
        <v>4</v>
      </c>
      <c r="E5" s="89" t="s">
        <v>26</v>
      </c>
      <c r="F5" s="89" t="s">
        <v>4</v>
      </c>
      <c r="G5" s="89" t="s">
        <v>26</v>
      </c>
      <c r="H5" s="89" t="s">
        <v>4</v>
      </c>
      <c r="I5" s="89" t="s">
        <v>26</v>
      </c>
      <c r="J5" s="416"/>
      <c r="K5" s="416"/>
      <c r="L5" s="416"/>
      <c r="M5" s="527"/>
    </row>
    <row r="6" spans="1:18" s="5" customFormat="1" ht="12.75" customHeight="1" x14ac:dyDescent="0.2">
      <c r="A6" s="7" t="s">
        <v>34</v>
      </c>
      <c r="B6" s="252">
        <v>1</v>
      </c>
      <c r="C6" s="253"/>
      <c r="D6" s="254">
        <v>2</v>
      </c>
      <c r="E6" s="254"/>
      <c r="F6" s="254">
        <v>1</v>
      </c>
      <c r="G6" s="254">
        <v>1</v>
      </c>
      <c r="H6" s="254">
        <v>1</v>
      </c>
      <c r="I6" s="254"/>
      <c r="J6" s="254">
        <v>18</v>
      </c>
      <c r="K6" s="254">
        <v>4</v>
      </c>
      <c r="L6" s="255">
        <f t="shared" ref="L6:M9" si="0">SUM(J6,H6,F6,D6,B6)</f>
        <v>23</v>
      </c>
      <c r="M6" s="256">
        <f t="shared" si="0"/>
        <v>5</v>
      </c>
    </row>
    <row r="7" spans="1:18" s="5" customFormat="1" ht="12.75" customHeight="1" x14ac:dyDescent="0.2">
      <c r="A7" s="7" t="s">
        <v>80</v>
      </c>
      <c r="B7" s="252"/>
      <c r="C7" s="253"/>
      <c r="D7" s="254">
        <v>4</v>
      </c>
      <c r="E7" s="254">
        <v>1</v>
      </c>
      <c r="F7" s="254">
        <v>1</v>
      </c>
      <c r="G7" s="254"/>
      <c r="H7" s="254">
        <v>1</v>
      </c>
      <c r="I7" s="254">
        <v>1</v>
      </c>
      <c r="J7" s="254">
        <v>2</v>
      </c>
      <c r="K7" s="254"/>
      <c r="L7" s="255">
        <f t="shared" si="0"/>
        <v>8</v>
      </c>
      <c r="M7" s="256">
        <f t="shared" si="0"/>
        <v>2</v>
      </c>
    </row>
    <row r="8" spans="1:18" s="5" customFormat="1" ht="12.75" customHeight="1" x14ac:dyDescent="0.2">
      <c r="A8" s="7" t="s">
        <v>81</v>
      </c>
      <c r="B8" s="252"/>
      <c r="C8" s="253"/>
      <c r="D8" s="254"/>
      <c r="E8" s="254"/>
      <c r="F8" s="254">
        <v>2</v>
      </c>
      <c r="G8" s="254">
        <v>1</v>
      </c>
      <c r="H8" s="254"/>
      <c r="I8" s="254"/>
      <c r="J8" s="254">
        <v>1</v>
      </c>
      <c r="K8" s="254">
        <v>1</v>
      </c>
      <c r="L8" s="255">
        <f t="shared" si="0"/>
        <v>3</v>
      </c>
      <c r="M8" s="256">
        <f t="shared" si="0"/>
        <v>2</v>
      </c>
    </row>
    <row r="9" spans="1:18" s="5" customFormat="1" ht="12.75" customHeight="1" x14ac:dyDescent="0.2">
      <c r="A9" s="7" t="s">
        <v>171</v>
      </c>
      <c r="B9" s="252"/>
      <c r="C9" s="253"/>
      <c r="D9" s="254">
        <v>10</v>
      </c>
      <c r="E9" s="254">
        <v>4</v>
      </c>
      <c r="F9" s="254">
        <v>21</v>
      </c>
      <c r="G9" s="254">
        <v>9</v>
      </c>
      <c r="H9" s="254">
        <v>14</v>
      </c>
      <c r="I9" s="254">
        <v>7</v>
      </c>
      <c r="J9" s="254">
        <v>4</v>
      </c>
      <c r="K9" s="254">
        <v>4</v>
      </c>
      <c r="L9" s="255">
        <f t="shared" si="0"/>
        <v>49</v>
      </c>
      <c r="M9" s="256">
        <f t="shared" si="0"/>
        <v>24</v>
      </c>
    </row>
    <row r="10" spans="1:18" s="5" customFormat="1" ht="13.5" thickBot="1" x14ac:dyDescent="0.25">
      <c r="A10" s="18" t="s">
        <v>4</v>
      </c>
      <c r="B10" s="257">
        <f t="shared" ref="B10:M10" si="1">SUM(B6:B9)</f>
        <v>1</v>
      </c>
      <c r="C10" s="257">
        <f t="shared" si="1"/>
        <v>0</v>
      </c>
      <c r="D10" s="257">
        <f t="shared" si="1"/>
        <v>16</v>
      </c>
      <c r="E10" s="257">
        <f t="shared" si="1"/>
        <v>5</v>
      </c>
      <c r="F10" s="257">
        <f t="shared" si="1"/>
        <v>25</v>
      </c>
      <c r="G10" s="257">
        <f t="shared" si="1"/>
        <v>11</v>
      </c>
      <c r="H10" s="257">
        <f t="shared" si="1"/>
        <v>16</v>
      </c>
      <c r="I10" s="257">
        <f t="shared" si="1"/>
        <v>8</v>
      </c>
      <c r="J10" s="257">
        <f t="shared" si="1"/>
        <v>25</v>
      </c>
      <c r="K10" s="257">
        <f t="shared" si="1"/>
        <v>9</v>
      </c>
      <c r="L10" s="257">
        <f t="shared" si="1"/>
        <v>83</v>
      </c>
      <c r="M10" s="258">
        <f t="shared" si="1"/>
        <v>33</v>
      </c>
    </row>
    <row r="11" spans="1:18" s="5" customFormat="1" ht="12.75" customHeight="1" x14ac:dyDescent="0.25">
      <c r="A11" s="394" t="s">
        <v>284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8"/>
    </row>
    <row r="12" spans="1:18" s="5" customFormat="1" ht="12.75" customHeight="1" x14ac:dyDescent="0.2">
      <c r="A12" s="52"/>
      <c r="B12" s="251" t="s">
        <v>35</v>
      </c>
      <c r="C12" s="251"/>
      <c r="D12" s="251" t="s">
        <v>36</v>
      </c>
      <c r="E12" s="251"/>
      <c r="F12" s="251" t="s">
        <v>38</v>
      </c>
      <c r="G12" s="251"/>
      <c r="H12" s="251" t="s">
        <v>37</v>
      </c>
      <c r="I12" s="251"/>
      <c r="J12" s="89" t="s">
        <v>4</v>
      </c>
      <c r="K12" s="89" t="s">
        <v>26</v>
      </c>
      <c r="L12" s="259"/>
      <c r="M12" s="260"/>
    </row>
    <row r="13" spans="1:18" s="5" customFormat="1" ht="12.75" customHeight="1" x14ac:dyDescent="0.2">
      <c r="A13" s="7" t="s">
        <v>33</v>
      </c>
      <c r="B13" s="89" t="s">
        <v>4</v>
      </c>
      <c r="C13" s="89" t="s">
        <v>26</v>
      </c>
      <c r="D13" s="89" t="s">
        <v>4</v>
      </c>
      <c r="E13" s="89" t="s">
        <v>26</v>
      </c>
      <c r="F13" s="89" t="s">
        <v>4</v>
      </c>
      <c r="G13" s="89" t="s">
        <v>26</v>
      </c>
      <c r="H13" s="89" t="s">
        <v>4</v>
      </c>
      <c r="I13" s="89" t="s">
        <v>26</v>
      </c>
      <c r="J13" s="89"/>
      <c r="K13" s="89"/>
      <c r="L13" s="183"/>
      <c r="M13" s="184"/>
    </row>
    <row r="14" spans="1:18" s="5" customFormat="1" ht="12.75" customHeight="1" x14ac:dyDescent="0.2">
      <c r="A14" s="7" t="s">
        <v>34</v>
      </c>
      <c r="B14" s="252">
        <v>1</v>
      </c>
      <c r="C14" s="253"/>
      <c r="D14" s="254">
        <v>2</v>
      </c>
      <c r="E14" s="254"/>
      <c r="F14" s="254">
        <v>3</v>
      </c>
      <c r="G14" s="254">
        <v>2</v>
      </c>
      <c r="H14" s="254">
        <v>3</v>
      </c>
      <c r="I14" s="254"/>
      <c r="J14" s="254">
        <v>10</v>
      </c>
      <c r="K14" s="254">
        <v>2</v>
      </c>
      <c r="L14" s="255">
        <f t="shared" ref="L14:M17" si="2">SUM(J14,H14,F14,D14,B14)</f>
        <v>19</v>
      </c>
      <c r="M14" s="256">
        <f t="shared" si="2"/>
        <v>4</v>
      </c>
    </row>
    <row r="15" spans="1:18" s="5" customFormat="1" ht="12.75" customHeight="1" x14ac:dyDescent="0.2">
      <c r="A15" s="7" t="s">
        <v>80</v>
      </c>
      <c r="B15" s="252">
        <v>1</v>
      </c>
      <c r="C15" s="253">
        <v>1</v>
      </c>
      <c r="D15" s="254">
        <v>3</v>
      </c>
      <c r="E15" s="254"/>
      <c r="F15" s="254">
        <v>2</v>
      </c>
      <c r="G15" s="254"/>
      <c r="H15" s="254">
        <v>2</v>
      </c>
      <c r="I15" s="254"/>
      <c r="J15" s="254">
        <v>5</v>
      </c>
      <c r="K15" s="254">
        <v>1</v>
      </c>
      <c r="L15" s="255">
        <f t="shared" si="2"/>
        <v>13</v>
      </c>
      <c r="M15" s="256">
        <f t="shared" si="2"/>
        <v>2</v>
      </c>
    </row>
    <row r="16" spans="1:18" s="5" customFormat="1" ht="12.75" customHeight="1" x14ac:dyDescent="0.2">
      <c r="A16" s="7" t="s">
        <v>81</v>
      </c>
      <c r="B16" s="252">
        <v>1</v>
      </c>
      <c r="C16" s="253"/>
      <c r="D16" s="254">
        <v>2</v>
      </c>
      <c r="E16" s="254"/>
      <c r="F16" s="254"/>
      <c r="G16" s="254"/>
      <c r="H16" s="254">
        <v>3</v>
      </c>
      <c r="I16" s="254"/>
      <c r="J16" s="254"/>
      <c r="K16" s="254"/>
      <c r="L16" s="255">
        <f t="shared" si="2"/>
        <v>6</v>
      </c>
      <c r="M16" s="256">
        <f t="shared" si="2"/>
        <v>0</v>
      </c>
    </row>
    <row r="17" spans="1:19" s="5" customFormat="1" ht="12.75" customHeight="1" x14ac:dyDescent="0.2">
      <c r="A17" s="7" t="s">
        <v>171</v>
      </c>
      <c r="B17" s="252">
        <v>1</v>
      </c>
      <c r="C17" s="253"/>
      <c r="D17" s="254">
        <v>6</v>
      </c>
      <c r="E17" s="254">
        <v>4</v>
      </c>
      <c r="F17" s="254">
        <v>11</v>
      </c>
      <c r="G17" s="254">
        <v>5</v>
      </c>
      <c r="H17" s="254">
        <v>3</v>
      </c>
      <c r="I17" s="254">
        <v>2</v>
      </c>
      <c r="J17" s="254"/>
      <c r="K17" s="254"/>
      <c r="L17" s="255">
        <f t="shared" si="2"/>
        <v>21</v>
      </c>
      <c r="M17" s="256">
        <f t="shared" si="2"/>
        <v>11</v>
      </c>
    </row>
    <row r="18" spans="1:19" s="5" customFormat="1" ht="12.75" customHeight="1" thickBot="1" x14ac:dyDescent="0.25">
      <c r="A18" s="11" t="s">
        <v>4</v>
      </c>
      <c r="B18" s="257">
        <f t="shared" ref="B18:M18" si="3">SUM(B14:B17)</f>
        <v>4</v>
      </c>
      <c r="C18" s="257">
        <f t="shared" si="3"/>
        <v>1</v>
      </c>
      <c r="D18" s="257">
        <f t="shared" si="3"/>
        <v>13</v>
      </c>
      <c r="E18" s="257">
        <f t="shared" si="3"/>
        <v>4</v>
      </c>
      <c r="F18" s="257">
        <f t="shared" si="3"/>
        <v>16</v>
      </c>
      <c r="G18" s="257">
        <f t="shared" si="3"/>
        <v>7</v>
      </c>
      <c r="H18" s="257">
        <f t="shared" si="3"/>
        <v>11</v>
      </c>
      <c r="I18" s="257">
        <f t="shared" si="3"/>
        <v>2</v>
      </c>
      <c r="J18" s="257">
        <f t="shared" si="3"/>
        <v>15</v>
      </c>
      <c r="K18" s="257">
        <f t="shared" si="3"/>
        <v>3</v>
      </c>
      <c r="L18" s="257">
        <f t="shared" si="3"/>
        <v>59</v>
      </c>
      <c r="M18" s="258">
        <f t="shared" si="3"/>
        <v>17</v>
      </c>
    </row>
    <row r="19" spans="1:19" s="5" customFormat="1" ht="12.75" customHeight="1" x14ac:dyDescent="0.25">
      <c r="A19" s="394" t="s">
        <v>250</v>
      </c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20"/>
    </row>
    <row r="20" spans="1:19" s="5" customFormat="1" ht="12.75" customHeight="1" x14ac:dyDescent="0.2">
      <c r="A20" s="52"/>
      <c r="B20" s="251" t="s">
        <v>35</v>
      </c>
      <c r="C20" s="251"/>
      <c r="D20" s="251" t="s">
        <v>36</v>
      </c>
      <c r="E20" s="251"/>
      <c r="F20" s="251" t="s">
        <v>38</v>
      </c>
      <c r="G20" s="251"/>
      <c r="H20" s="251" t="s">
        <v>37</v>
      </c>
      <c r="I20" s="251"/>
      <c r="J20" s="89" t="s">
        <v>4</v>
      </c>
      <c r="K20" s="89" t="s">
        <v>26</v>
      </c>
      <c r="L20" s="259"/>
      <c r="M20" s="260"/>
    </row>
    <row r="21" spans="1:19" s="5" customFormat="1" ht="12.75" customHeight="1" x14ac:dyDescent="0.2">
      <c r="A21" s="7" t="s">
        <v>33</v>
      </c>
      <c r="B21" s="89" t="s">
        <v>4</v>
      </c>
      <c r="C21" s="89" t="s">
        <v>26</v>
      </c>
      <c r="D21" s="89" t="s">
        <v>4</v>
      </c>
      <c r="E21" s="89" t="s">
        <v>26</v>
      </c>
      <c r="F21" s="89" t="s">
        <v>4</v>
      </c>
      <c r="G21" s="89" t="s">
        <v>26</v>
      </c>
      <c r="H21" s="89" t="s">
        <v>4</v>
      </c>
      <c r="I21" s="89" t="s">
        <v>26</v>
      </c>
      <c r="J21" s="89"/>
      <c r="K21" s="89"/>
      <c r="L21" s="183"/>
      <c r="M21" s="184"/>
      <c r="S21" s="5" t="s">
        <v>299</v>
      </c>
    </row>
    <row r="22" spans="1:19" s="5" customFormat="1" ht="12.75" customHeight="1" x14ac:dyDescent="0.2">
      <c r="A22" s="7" t="s">
        <v>34</v>
      </c>
      <c r="B22" s="252">
        <v>2</v>
      </c>
      <c r="C22" s="253"/>
      <c r="D22" s="254"/>
      <c r="E22" s="254"/>
      <c r="F22" s="254">
        <v>1</v>
      </c>
      <c r="G22" s="254">
        <v>1</v>
      </c>
      <c r="H22" s="254"/>
      <c r="I22" s="254"/>
      <c r="J22" s="254">
        <v>1</v>
      </c>
      <c r="K22" s="254">
        <v>1</v>
      </c>
      <c r="L22" s="255">
        <f t="shared" ref="L22:M25" si="4">SUM(J22,H22,F22,D22,B22)</f>
        <v>4</v>
      </c>
      <c r="M22" s="256">
        <f t="shared" si="4"/>
        <v>2</v>
      </c>
    </row>
    <row r="23" spans="1:19" s="5" customFormat="1" ht="12.75" customHeight="1" x14ac:dyDescent="0.2">
      <c r="A23" s="7" t="s">
        <v>80</v>
      </c>
      <c r="B23" s="252"/>
      <c r="C23" s="253"/>
      <c r="D23" s="254">
        <v>2</v>
      </c>
      <c r="E23" s="254"/>
      <c r="F23" s="254">
        <v>1</v>
      </c>
      <c r="G23" s="254"/>
      <c r="H23" s="254">
        <v>4</v>
      </c>
      <c r="I23" s="254">
        <v>2</v>
      </c>
      <c r="J23" s="254">
        <v>4</v>
      </c>
      <c r="K23" s="254">
        <v>1</v>
      </c>
      <c r="L23" s="255">
        <f t="shared" si="4"/>
        <v>11</v>
      </c>
      <c r="M23" s="256">
        <f t="shared" si="4"/>
        <v>3</v>
      </c>
    </row>
    <row r="24" spans="1:19" s="5" customFormat="1" ht="12.75" customHeight="1" x14ac:dyDescent="0.2">
      <c r="A24" s="7" t="s">
        <v>81</v>
      </c>
      <c r="B24" s="252"/>
      <c r="C24" s="253"/>
      <c r="D24" s="254"/>
      <c r="E24" s="254"/>
      <c r="F24" s="254"/>
      <c r="G24" s="254"/>
      <c r="H24" s="254"/>
      <c r="I24" s="254"/>
      <c r="J24" s="254"/>
      <c r="K24" s="254"/>
      <c r="L24" s="255">
        <f t="shared" si="4"/>
        <v>0</v>
      </c>
      <c r="M24" s="256">
        <f t="shared" si="4"/>
        <v>0</v>
      </c>
    </row>
    <row r="25" spans="1:19" s="5" customFormat="1" ht="12.75" customHeight="1" x14ac:dyDescent="0.2">
      <c r="A25" s="7" t="s">
        <v>171</v>
      </c>
      <c r="B25" s="252">
        <v>3</v>
      </c>
      <c r="C25" s="253">
        <v>1</v>
      </c>
      <c r="D25" s="254">
        <v>14</v>
      </c>
      <c r="E25" s="254">
        <v>4</v>
      </c>
      <c r="F25" s="254">
        <v>9</v>
      </c>
      <c r="G25" s="254">
        <v>4</v>
      </c>
      <c r="H25" s="254">
        <v>20</v>
      </c>
      <c r="I25" s="254">
        <v>7</v>
      </c>
      <c r="J25" s="254">
        <v>4</v>
      </c>
      <c r="K25" s="254">
        <v>2</v>
      </c>
      <c r="L25" s="255">
        <f t="shared" si="4"/>
        <v>50</v>
      </c>
      <c r="M25" s="256">
        <f t="shared" si="4"/>
        <v>18</v>
      </c>
    </row>
    <row r="26" spans="1:19" s="5" customFormat="1" ht="12.75" customHeight="1" thickBot="1" x14ac:dyDescent="0.25">
      <c r="A26" s="18" t="s">
        <v>4</v>
      </c>
      <c r="B26" s="257">
        <f t="shared" ref="B26:M26" si="5">SUM(B22:B25)</f>
        <v>5</v>
      </c>
      <c r="C26" s="257">
        <f t="shared" si="5"/>
        <v>1</v>
      </c>
      <c r="D26" s="257">
        <f t="shared" si="5"/>
        <v>16</v>
      </c>
      <c r="E26" s="257">
        <f t="shared" si="5"/>
        <v>4</v>
      </c>
      <c r="F26" s="257">
        <f t="shared" si="5"/>
        <v>11</v>
      </c>
      <c r="G26" s="257">
        <f t="shared" si="5"/>
        <v>5</v>
      </c>
      <c r="H26" s="257">
        <f t="shared" si="5"/>
        <v>24</v>
      </c>
      <c r="I26" s="257">
        <f t="shared" si="5"/>
        <v>9</v>
      </c>
      <c r="J26" s="257">
        <f t="shared" si="5"/>
        <v>9</v>
      </c>
      <c r="K26" s="257">
        <f t="shared" si="5"/>
        <v>4</v>
      </c>
      <c r="L26" s="257">
        <f t="shared" si="5"/>
        <v>65</v>
      </c>
      <c r="M26" s="258">
        <f t="shared" si="5"/>
        <v>23</v>
      </c>
    </row>
    <row r="27" spans="1:19" s="5" customFormat="1" ht="12.75" customHeight="1" x14ac:dyDescent="0.25">
      <c r="A27" s="394" t="s">
        <v>251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419"/>
    </row>
    <row r="28" spans="1:19" s="5" customFormat="1" ht="12.75" customHeight="1" x14ac:dyDescent="0.2">
      <c r="A28" s="52"/>
      <c r="B28" s="251" t="s">
        <v>35</v>
      </c>
      <c r="C28" s="251"/>
      <c r="D28" s="251" t="s">
        <v>36</v>
      </c>
      <c r="E28" s="251"/>
      <c r="F28" s="251" t="s">
        <v>38</v>
      </c>
      <c r="G28" s="251"/>
      <c r="H28" s="251" t="s">
        <v>37</v>
      </c>
      <c r="I28" s="251"/>
      <c r="J28" s="89" t="s">
        <v>4</v>
      </c>
      <c r="K28" s="89" t="s">
        <v>26</v>
      </c>
      <c r="L28" s="259"/>
      <c r="M28" s="260"/>
    </row>
    <row r="29" spans="1:19" s="5" customFormat="1" ht="12.75" customHeight="1" x14ac:dyDescent="0.2">
      <c r="A29" s="7" t="s">
        <v>33</v>
      </c>
      <c r="B29" s="89" t="s">
        <v>4</v>
      </c>
      <c r="C29" s="89" t="s">
        <v>26</v>
      </c>
      <c r="D29" s="89" t="s">
        <v>4</v>
      </c>
      <c r="E29" s="89" t="s">
        <v>26</v>
      </c>
      <c r="F29" s="89" t="s">
        <v>4</v>
      </c>
      <c r="G29" s="89" t="s">
        <v>26</v>
      </c>
      <c r="H29" s="89" t="s">
        <v>4</v>
      </c>
      <c r="I29" s="89" t="s">
        <v>26</v>
      </c>
      <c r="J29" s="89"/>
      <c r="K29" s="89"/>
      <c r="L29" s="183"/>
      <c r="M29" s="184"/>
    </row>
    <row r="30" spans="1:19" s="5" customFormat="1" ht="12.75" customHeight="1" x14ac:dyDescent="0.2">
      <c r="A30" s="7" t="s">
        <v>34</v>
      </c>
      <c r="B30" s="252">
        <v>1</v>
      </c>
      <c r="C30" s="253"/>
      <c r="D30" s="254">
        <v>0</v>
      </c>
      <c r="E30" s="254">
        <v>0</v>
      </c>
      <c r="F30" s="254">
        <v>6</v>
      </c>
      <c r="G30" s="254">
        <v>2</v>
      </c>
      <c r="H30" s="254">
        <v>21</v>
      </c>
      <c r="I30" s="254">
        <v>10</v>
      </c>
      <c r="J30" s="254"/>
      <c r="K30" s="254"/>
      <c r="L30" s="255">
        <f>B30+D30+F30+H30+J30</f>
        <v>28</v>
      </c>
      <c r="M30" s="256">
        <f t="shared" ref="M30:M33" si="6">SUM(K30,I30,G30,E30,C30)</f>
        <v>12</v>
      </c>
    </row>
    <row r="31" spans="1:19" s="5" customFormat="1" ht="12.75" customHeight="1" x14ac:dyDescent="0.2">
      <c r="A31" s="7" t="s">
        <v>80</v>
      </c>
      <c r="B31" s="252">
        <v>2</v>
      </c>
      <c r="C31" s="253"/>
      <c r="D31" s="254">
        <v>1</v>
      </c>
      <c r="E31" s="254"/>
      <c r="F31" s="254">
        <v>5</v>
      </c>
      <c r="G31" s="254">
        <v>2</v>
      </c>
      <c r="H31" s="254">
        <v>5</v>
      </c>
      <c r="I31" s="254">
        <v>4</v>
      </c>
      <c r="J31" s="254"/>
      <c r="K31" s="254"/>
      <c r="L31" s="255">
        <f t="shared" ref="L31:L34" si="7">B31+D31+F31+H31+J31</f>
        <v>13</v>
      </c>
      <c r="M31" s="256">
        <f t="shared" si="6"/>
        <v>6</v>
      </c>
    </row>
    <row r="32" spans="1:19" s="5" customFormat="1" ht="12.75" customHeight="1" x14ac:dyDescent="0.2">
      <c r="A32" s="7" t="s">
        <v>81</v>
      </c>
      <c r="B32" s="252"/>
      <c r="C32" s="253"/>
      <c r="D32" s="254"/>
      <c r="E32" s="254"/>
      <c r="F32" s="254">
        <v>2</v>
      </c>
      <c r="G32" s="254">
        <v>1</v>
      </c>
      <c r="H32" s="254">
        <v>2</v>
      </c>
      <c r="I32" s="254">
        <v>2</v>
      </c>
      <c r="J32" s="254"/>
      <c r="K32" s="254"/>
      <c r="L32" s="255">
        <f t="shared" si="7"/>
        <v>4</v>
      </c>
      <c r="M32" s="256">
        <f t="shared" si="6"/>
        <v>3</v>
      </c>
    </row>
    <row r="33" spans="1:18" s="5" customFormat="1" ht="12.75" customHeight="1" x14ac:dyDescent="0.2">
      <c r="A33" s="7" t="s">
        <v>171</v>
      </c>
      <c r="B33" s="252">
        <v>1</v>
      </c>
      <c r="C33" s="253"/>
      <c r="D33" s="254">
        <v>2</v>
      </c>
      <c r="E33" s="254"/>
      <c r="F33" s="254">
        <v>7</v>
      </c>
      <c r="G33" s="254">
        <v>4</v>
      </c>
      <c r="H33" s="254">
        <v>15</v>
      </c>
      <c r="I33" s="254">
        <v>12</v>
      </c>
      <c r="J33" s="254"/>
      <c r="K33" s="254"/>
      <c r="L33" s="255">
        <f t="shared" si="7"/>
        <v>25</v>
      </c>
      <c r="M33" s="256">
        <f t="shared" si="6"/>
        <v>16</v>
      </c>
    </row>
    <row r="34" spans="1:18" s="5" customFormat="1" ht="12.75" customHeight="1" thickBot="1" x14ac:dyDescent="0.25">
      <c r="A34" s="11" t="s">
        <v>4</v>
      </c>
      <c r="B34" s="257">
        <f>SUM(B30:B33)</f>
        <v>4</v>
      </c>
      <c r="C34" s="257">
        <f>SUM(C30:C33)</f>
        <v>0</v>
      </c>
      <c r="D34" s="257">
        <v>3</v>
      </c>
      <c r="E34" s="257">
        <v>0</v>
      </c>
      <c r="F34" s="257">
        <f t="shared" ref="F34:K34" si="8">SUM(F30:F33)</f>
        <v>20</v>
      </c>
      <c r="G34" s="257">
        <f t="shared" si="8"/>
        <v>9</v>
      </c>
      <c r="H34" s="257">
        <f t="shared" si="8"/>
        <v>43</v>
      </c>
      <c r="I34" s="257">
        <f t="shared" si="8"/>
        <v>28</v>
      </c>
      <c r="J34" s="257">
        <f t="shared" si="8"/>
        <v>0</v>
      </c>
      <c r="K34" s="257">
        <f t="shared" si="8"/>
        <v>0</v>
      </c>
      <c r="L34" s="268">
        <f t="shared" si="7"/>
        <v>70</v>
      </c>
      <c r="M34" s="258">
        <f>SUM(M30:M33)</f>
        <v>37</v>
      </c>
    </row>
    <row r="35" spans="1:18" s="5" customFormat="1" ht="12.75" customHeight="1" x14ac:dyDescent="0.25">
      <c r="A35" s="523" t="s">
        <v>252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5"/>
      <c r="P35" s="5" t="s">
        <v>299</v>
      </c>
    </row>
    <row r="36" spans="1:18" s="5" customFormat="1" ht="12.75" customHeight="1" x14ac:dyDescent="0.2">
      <c r="A36" s="52"/>
      <c r="B36" s="251" t="s">
        <v>35</v>
      </c>
      <c r="C36" s="251"/>
      <c r="D36" s="251" t="s">
        <v>36</v>
      </c>
      <c r="E36" s="251"/>
      <c r="F36" s="251" t="s">
        <v>38</v>
      </c>
      <c r="G36" s="251"/>
      <c r="H36" s="251" t="s">
        <v>37</v>
      </c>
      <c r="I36" s="251"/>
      <c r="J36" s="89" t="s">
        <v>4</v>
      </c>
      <c r="K36" s="89" t="s">
        <v>26</v>
      </c>
      <c r="L36" s="259"/>
      <c r="M36" s="260"/>
    </row>
    <row r="37" spans="1:18" s="5" customFormat="1" ht="12.75" customHeight="1" x14ac:dyDescent="0.2">
      <c r="A37" s="7" t="s">
        <v>33</v>
      </c>
      <c r="B37" s="89" t="s">
        <v>4</v>
      </c>
      <c r="C37" s="89" t="s">
        <v>26</v>
      </c>
      <c r="D37" s="89" t="s">
        <v>4</v>
      </c>
      <c r="E37" s="89" t="s">
        <v>26</v>
      </c>
      <c r="F37" s="89" t="s">
        <v>4</v>
      </c>
      <c r="G37" s="89" t="s">
        <v>26</v>
      </c>
      <c r="H37" s="89" t="s">
        <v>4</v>
      </c>
      <c r="I37" s="89" t="s">
        <v>26</v>
      </c>
      <c r="J37" s="89"/>
      <c r="K37" s="89"/>
      <c r="L37" s="183"/>
      <c r="M37" s="184"/>
    </row>
    <row r="38" spans="1:18" s="5" customFormat="1" ht="12.75" customHeight="1" x14ac:dyDescent="0.2">
      <c r="A38" s="7" t="s">
        <v>34</v>
      </c>
      <c r="B38" s="252">
        <v>1</v>
      </c>
      <c r="C38" s="253"/>
      <c r="D38" s="254"/>
      <c r="E38" s="254"/>
      <c r="F38" s="254">
        <v>5</v>
      </c>
      <c r="G38" s="254">
        <v>1</v>
      </c>
      <c r="H38" s="254">
        <v>2</v>
      </c>
      <c r="I38" s="254"/>
      <c r="J38" s="254">
        <v>7</v>
      </c>
      <c r="K38" s="254">
        <v>2</v>
      </c>
      <c r="L38" s="255">
        <f t="shared" ref="L38:M41" si="9">SUM(J38,H38,F38,D38,B38)</f>
        <v>15</v>
      </c>
      <c r="M38" s="256">
        <f t="shared" si="9"/>
        <v>3</v>
      </c>
    </row>
    <row r="39" spans="1:18" s="5" customFormat="1" ht="12.75" customHeight="1" x14ac:dyDescent="0.2">
      <c r="A39" s="7" t="s">
        <v>80</v>
      </c>
      <c r="B39" s="252"/>
      <c r="C39" s="253"/>
      <c r="D39" s="254">
        <v>2</v>
      </c>
      <c r="E39" s="254"/>
      <c r="F39" s="254">
        <v>1</v>
      </c>
      <c r="G39" s="254"/>
      <c r="H39" s="254">
        <v>4</v>
      </c>
      <c r="I39" s="254">
        <v>2</v>
      </c>
      <c r="J39" s="254">
        <v>2</v>
      </c>
      <c r="K39" s="254">
        <v>1</v>
      </c>
      <c r="L39" s="255">
        <f t="shared" si="9"/>
        <v>9</v>
      </c>
      <c r="M39" s="256">
        <f t="shared" si="9"/>
        <v>3</v>
      </c>
    </row>
    <row r="40" spans="1:18" s="5" customFormat="1" ht="12.75" customHeight="1" x14ac:dyDescent="0.2">
      <c r="A40" s="7" t="s">
        <v>81</v>
      </c>
      <c r="B40" s="252"/>
      <c r="C40" s="253"/>
      <c r="D40" s="254"/>
      <c r="E40" s="254"/>
      <c r="F40" s="254">
        <v>1</v>
      </c>
      <c r="G40" s="254">
        <v>1</v>
      </c>
      <c r="H40" s="254">
        <v>1</v>
      </c>
      <c r="I40" s="254"/>
      <c r="J40" s="254"/>
      <c r="K40" s="254"/>
      <c r="L40" s="255">
        <f t="shared" si="9"/>
        <v>2</v>
      </c>
      <c r="M40" s="256">
        <f t="shared" si="9"/>
        <v>1</v>
      </c>
    </row>
    <row r="41" spans="1:18" s="5" customFormat="1" ht="12.75" customHeight="1" x14ac:dyDescent="0.2">
      <c r="A41" s="7" t="s">
        <v>171</v>
      </c>
      <c r="B41" s="252">
        <v>3</v>
      </c>
      <c r="C41" s="253">
        <v>1</v>
      </c>
      <c r="D41" s="254">
        <v>5</v>
      </c>
      <c r="E41" s="254"/>
      <c r="F41" s="254">
        <v>15</v>
      </c>
      <c r="G41" s="254">
        <v>5</v>
      </c>
      <c r="H41" s="254">
        <v>6</v>
      </c>
      <c r="I41" s="254"/>
      <c r="J41" s="254">
        <v>5</v>
      </c>
      <c r="K41" s="254">
        <v>3</v>
      </c>
      <c r="L41" s="255">
        <f t="shared" si="9"/>
        <v>34</v>
      </c>
      <c r="M41" s="256">
        <f t="shared" si="9"/>
        <v>9</v>
      </c>
    </row>
    <row r="42" spans="1:18" s="5" customFormat="1" ht="12.75" customHeight="1" thickBot="1" x14ac:dyDescent="0.25">
      <c r="A42" s="18" t="s">
        <v>4</v>
      </c>
      <c r="B42" s="257">
        <f t="shared" ref="B42:M42" si="10">SUM(B38:B41)</f>
        <v>4</v>
      </c>
      <c r="C42" s="257">
        <f t="shared" si="10"/>
        <v>1</v>
      </c>
      <c r="D42" s="257">
        <f t="shared" si="10"/>
        <v>7</v>
      </c>
      <c r="E42" s="257">
        <f t="shared" si="10"/>
        <v>0</v>
      </c>
      <c r="F42" s="257">
        <f t="shared" si="10"/>
        <v>22</v>
      </c>
      <c r="G42" s="257">
        <f t="shared" si="10"/>
        <v>7</v>
      </c>
      <c r="H42" s="257">
        <f t="shared" si="10"/>
        <v>13</v>
      </c>
      <c r="I42" s="257">
        <f t="shared" si="10"/>
        <v>2</v>
      </c>
      <c r="J42" s="257">
        <f t="shared" si="10"/>
        <v>14</v>
      </c>
      <c r="K42" s="257">
        <f t="shared" si="10"/>
        <v>6</v>
      </c>
      <c r="L42" s="257">
        <f t="shared" si="10"/>
        <v>60</v>
      </c>
      <c r="M42" s="258">
        <f t="shared" si="10"/>
        <v>16</v>
      </c>
    </row>
    <row r="43" spans="1:18" s="5" customFormat="1" ht="12.75" customHeight="1" x14ac:dyDescent="0.25">
      <c r="A43" s="394" t="s">
        <v>312</v>
      </c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8"/>
    </row>
    <row r="44" spans="1:18" s="5" customFormat="1" ht="12.75" customHeight="1" x14ac:dyDescent="0.2">
      <c r="A44" s="52"/>
      <c r="B44" s="251" t="s">
        <v>35</v>
      </c>
      <c r="C44" s="251"/>
      <c r="D44" s="251" t="s">
        <v>36</v>
      </c>
      <c r="E44" s="251"/>
      <c r="F44" s="251" t="s">
        <v>38</v>
      </c>
      <c r="G44" s="251"/>
      <c r="H44" s="251" t="s">
        <v>37</v>
      </c>
      <c r="I44" s="251"/>
      <c r="J44" s="89" t="s">
        <v>4</v>
      </c>
      <c r="K44" s="89" t="s">
        <v>26</v>
      </c>
      <c r="L44" s="259"/>
      <c r="M44" s="260"/>
      <c r="R44" s="5" t="s">
        <v>299</v>
      </c>
    </row>
    <row r="45" spans="1:18" s="5" customFormat="1" ht="25.5" x14ac:dyDescent="0.2">
      <c r="A45" s="7" t="s">
        <v>33</v>
      </c>
      <c r="B45" s="89" t="s">
        <v>4</v>
      </c>
      <c r="C45" s="89" t="s">
        <v>26</v>
      </c>
      <c r="D45" s="89" t="s">
        <v>4</v>
      </c>
      <c r="E45" s="89" t="s">
        <v>26</v>
      </c>
      <c r="F45" s="89" t="s">
        <v>4</v>
      </c>
      <c r="G45" s="89" t="s">
        <v>26</v>
      </c>
      <c r="H45" s="89" t="s">
        <v>4</v>
      </c>
      <c r="I45" s="89" t="s">
        <v>26</v>
      </c>
      <c r="J45" s="89"/>
      <c r="K45" s="89"/>
      <c r="L45" s="183"/>
      <c r="M45" s="184"/>
    </row>
    <row r="46" spans="1:18" s="5" customFormat="1" x14ac:dyDescent="0.2">
      <c r="A46" s="7" t="s">
        <v>34</v>
      </c>
      <c r="B46" s="252">
        <v>2</v>
      </c>
      <c r="C46" s="253"/>
      <c r="D46" s="254">
        <v>2</v>
      </c>
      <c r="E46" s="254">
        <v>1</v>
      </c>
      <c r="F46" s="254">
        <v>1</v>
      </c>
      <c r="G46" s="254">
        <v>1</v>
      </c>
      <c r="H46" s="254">
        <v>1</v>
      </c>
      <c r="I46" s="254"/>
      <c r="J46" s="254">
        <v>5</v>
      </c>
      <c r="K46" s="254">
        <v>3</v>
      </c>
      <c r="L46" s="255">
        <f t="shared" ref="L46:M49" si="11">SUM(J46,H46,F46,D46,B46)</f>
        <v>11</v>
      </c>
      <c r="M46" s="256">
        <f t="shared" si="11"/>
        <v>5</v>
      </c>
    </row>
    <row r="47" spans="1:18" s="5" customFormat="1" x14ac:dyDescent="0.2">
      <c r="A47" s="7" t="s">
        <v>80</v>
      </c>
      <c r="B47" s="252">
        <v>2</v>
      </c>
      <c r="C47" s="253"/>
      <c r="D47" s="254">
        <v>4</v>
      </c>
      <c r="E47" s="254">
        <v>2</v>
      </c>
      <c r="F47" s="254">
        <v>6</v>
      </c>
      <c r="G47" s="254">
        <v>1</v>
      </c>
      <c r="H47" s="254">
        <v>1</v>
      </c>
      <c r="I47" s="254"/>
      <c r="J47" s="254">
        <v>2</v>
      </c>
      <c r="K47" s="254">
        <v>2</v>
      </c>
      <c r="L47" s="255">
        <f t="shared" si="11"/>
        <v>15</v>
      </c>
      <c r="M47" s="256">
        <f t="shared" si="11"/>
        <v>5</v>
      </c>
    </row>
    <row r="48" spans="1:18" s="5" customFormat="1" x14ac:dyDescent="0.2">
      <c r="A48" s="7" t="s">
        <v>81</v>
      </c>
      <c r="B48" s="252"/>
      <c r="C48" s="253"/>
      <c r="D48" s="254">
        <v>0</v>
      </c>
      <c r="E48" s="254">
        <v>0</v>
      </c>
      <c r="F48" s="254">
        <v>4</v>
      </c>
      <c r="G48" s="254">
        <v>1</v>
      </c>
      <c r="H48" s="254"/>
      <c r="I48" s="254"/>
      <c r="J48" s="254">
        <v>1</v>
      </c>
      <c r="K48" s="254">
        <v>1</v>
      </c>
      <c r="L48" s="255">
        <f t="shared" si="11"/>
        <v>5</v>
      </c>
      <c r="M48" s="256">
        <f t="shared" si="11"/>
        <v>2</v>
      </c>
    </row>
    <row r="49" spans="1:20" s="5" customFormat="1" x14ac:dyDescent="0.2">
      <c r="A49" s="7" t="s">
        <v>171</v>
      </c>
      <c r="B49" s="252">
        <v>3</v>
      </c>
      <c r="C49" s="253">
        <v>1</v>
      </c>
      <c r="D49" s="254">
        <v>12</v>
      </c>
      <c r="E49" s="254">
        <v>4</v>
      </c>
      <c r="F49" s="254">
        <v>22</v>
      </c>
      <c r="G49" s="254">
        <v>7</v>
      </c>
      <c r="H49" s="261">
        <v>11</v>
      </c>
      <c r="I49" s="254">
        <v>4</v>
      </c>
      <c r="J49" s="254">
        <v>2</v>
      </c>
      <c r="K49" s="254">
        <v>1</v>
      </c>
      <c r="L49" s="255">
        <f>B49+D49+F49+H49+J49</f>
        <v>50</v>
      </c>
      <c r="M49" s="256">
        <f t="shared" si="11"/>
        <v>17</v>
      </c>
    </row>
    <row r="50" spans="1:20" s="5" customFormat="1" ht="13.5" thickBot="1" x14ac:dyDescent="0.25">
      <c r="A50" s="11" t="s">
        <v>4</v>
      </c>
      <c r="B50" s="257">
        <f t="shared" ref="B50:K50" si="12">SUM(B46:B49)</f>
        <v>7</v>
      </c>
      <c r="C50" s="257">
        <f t="shared" si="12"/>
        <v>1</v>
      </c>
      <c r="D50" s="257">
        <f t="shared" si="12"/>
        <v>18</v>
      </c>
      <c r="E50" s="257">
        <f t="shared" si="12"/>
        <v>7</v>
      </c>
      <c r="F50" s="257">
        <f t="shared" si="12"/>
        <v>33</v>
      </c>
      <c r="G50" s="257">
        <f t="shared" si="12"/>
        <v>10</v>
      </c>
      <c r="H50" s="257">
        <f t="shared" si="12"/>
        <v>13</v>
      </c>
      <c r="I50" s="257">
        <f t="shared" si="12"/>
        <v>4</v>
      </c>
      <c r="J50" s="257">
        <f t="shared" si="12"/>
        <v>10</v>
      </c>
      <c r="K50" s="257">
        <f t="shared" si="12"/>
        <v>7</v>
      </c>
      <c r="L50" s="257">
        <f>B50+D50+F50+H50+J50</f>
        <v>81</v>
      </c>
      <c r="M50" s="258">
        <f>SUM(M46:M49)</f>
        <v>29</v>
      </c>
    </row>
    <row r="51" spans="1:20" s="5" customFormat="1" ht="12.75" customHeight="1" x14ac:dyDescent="0.25">
      <c r="A51" s="394" t="s">
        <v>254</v>
      </c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8"/>
    </row>
    <row r="52" spans="1:20" s="5" customFormat="1" ht="12.75" customHeight="1" x14ac:dyDescent="0.2">
      <c r="A52" s="52"/>
      <c r="B52" s="251" t="s">
        <v>35</v>
      </c>
      <c r="C52" s="251"/>
      <c r="D52" s="251" t="s">
        <v>36</v>
      </c>
      <c r="E52" s="251"/>
      <c r="F52" s="251" t="s">
        <v>38</v>
      </c>
      <c r="G52" s="251"/>
      <c r="H52" s="251" t="s">
        <v>37</v>
      </c>
      <c r="I52" s="251"/>
      <c r="J52" s="89" t="s">
        <v>4</v>
      </c>
      <c r="K52" s="89" t="s">
        <v>26</v>
      </c>
      <c r="L52" s="259"/>
      <c r="M52" s="260"/>
    </row>
    <row r="53" spans="1:20" s="5" customFormat="1" ht="25.5" x14ac:dyDescent="0.2">
      <c r="A53" s="7" t="s">
        <v>33</v>
      </c>
      <c r="B53" s="89" t="s">
        <v>4</v>
      </c>
      <c r="C53" s="89" t="s">
        <v>26</v>
      </c>
      <c r="D53" s="89" t="s">
        <v>4</v>
      </c>
      <c r="E53" s="89" t="s">
        <v>26</v>
      </c>
      <c r="F53" s="89" t="s">
        <v>4</v>
      </c>
      <c r="G53" s="89" t="s">
        <v>26</v>
      </c>
      <c r="H53" s="89" t="s">
        <v>4</v>
      </c>
      <c r="I53" s="89" t="s">
        <v>26</v>
      </c>
      <c r="J53" s="89"/>
      <c r="K53" s="89"/>
      <c r="L53" s="183"/>
      <c r="M53" s="184"/>
    </row>
    <row r="54" spans="1:20" s="5" customFormat="1" x14ac:dyDescent="0.2">
      <c r="A54" s="7" t="s">
        <v>34</v>
      </c>
      <c r="B54" s="252"/>
      <c r="C54" s="253" t="s">
        <v>302</v>
      </c>
      <c r="D54" s="254" t="s">
        <v>302</v>
      </c>
      <c r="E54" s="254" t="s">
        <v>302</v>
      </c>
      <c r="F54" s="254">
        <v>2</v>
      </c>
      <c r="G54" s="254">
        <v>2</v>
      </c>
      <c r="H54" s="254">
        <v>2</v>
      </c>
      <c r="I54" s="254" t="s">
        <v>302</v>
      </c>
      <c r="J54" s="254" t="s">
        <v>302</v>
      </c>
      <c r="K54" s="254" t="s">
        <v>302</v>
      </c>
      <c r="L54" s="255">
        <f t="shared" ref="L54:M58" si="13">SUM(J54,H54,F54,D54,B54)</f>
        <v>4</v>
      </c>
      <c r="M54" s="256">
        <f t="shared" si="13"/>
        <v>2</v>
      </c>
    </row>
    <row r="55" spans="1:20" s="5" customFormat="1" x14ac:dyDescent="0.2">
      <c r="A55" s="7" t="s">
        <v>80</v>
      </c>
      <c r="B55" s="252" t="s">
        <v>302</v>
      </c>
      <c r="C55" s="253" t="s">
        <v>302</v>
      </c>
      <c r="D55" s="254">
        <v>2</v>
      </c>
      <c r="E55" s="254">
        <v>2</v>
      </c>
      <c r="F55" s="254">
        <v>7</v>
      </c>
      <c r="G55" s="254">
        <v>3</v>
      </c>
      <c r="H55" s="254">
        <v>12</v>
      </c>
      <c r="I55" s="254">
        <v>6</v>
      </c>
      <c r="J55" s="254" t="s">
        <v>302</v>
      </c>
      <c r="K55" s="254" t="s">
        <v>302</v>
      </c>
      <c r="L55" s="255">
        <f t="shared" si="13"/>
        <v>21</v>
      </c>
      <c r="M55" s="256">
        <f t="shared" si="13"/>
        <v>11</v>
      </c>
    </row>
    <row r="56" spans="1:20" s="5" customFormat="1" x14ac:dyDescent="0.2">
      <c r="A56" s="7" t="s">
        <v>81</v>
      </c>
      <c r="B56" s="252" t="s">
        <v>302</v>
      </c>
      <c r="C56" s="253" t="s">
        <v>302</v>
      </c>
      <c r="D56" s="254">
        <v>1</v>
      </c>
      <c r="E56" s="254">
        <v>1</v>
      </c>
      <c r="F56" s="254">
        <v>1</v>
      </c>
      <c r="G56" s="254" t="s">
        <v>302</v>
      </c>
      <c r="H56" s="254">
        <v>2</v>
      </c>
      <c r="I56" s="254">
        <v>2</v>
      </c>
      <c r="J56" s="254" t="s">
        <v>302</v>
      </c>
      <c r="K56" s="254" t="s">
        <v>302</v>
      </c>
      <c r="L56" s="255">
        <f t="shared" si="13"/>
        <v>4</v>
      </c>
      <c r="M56" s="256">
        <f t="shared" si="13"/>
        <v>3</v>
      </c>
    </row>
    <row r="57" spans="1:20" s="5" customFormat="1" x14ac:dyDescent="0.2">
      <c r="A57" s="7" t="s">
        <v>171</v>
      </c>
      <c r="B57" s="252">
        <v>7</v>
      </c>
      <c r="C57" s="253">
        <v>1</v>
      </c>
      <c r="D57" s="254">
        <v>21</v>
      </c>
      <c r="E57" s="254">
        <v>10</v>
      </c>
      <c r="F57" s="254">
        <v>50</v>
      </c>
      <c r="G57" s="254">
        <v>19</v>
      </c>
      <c r="H57" s="254">
        <v>13</v>
      </c>
      <c r="I57" s="254">
        <v>5</v>
      </c>
      <c r="J57" s="254" t="s">
        <v>302</v>
      </c>
      <c r="K57" s="254" t="s">
        <v>302</v>
      </c>
      <c r="L57" s="255">
        <f t="shared" si="13"/>
        <v>91</v>
      </c>
      <c r="M57" s="256">
        <f t="shared" si="13"/>
        <v>35</v>
      </c>
    </row>
    <row r="58" spans="1:20" s="5" customFormat="1" x14ac:dyDescent="0.2">
      <c r="A58" s="7" t="s">
        <v>313</v>
      </c>
      <c r="B58" s="252" t="s">
        <v>302</v>
      </c>
      <c r="C58" s="253" t="s">
        <v>302</v>
      </c>
      <c r="D58" s="254" t="s">
        <v>302</v>
      </c>
      <c r="E58" s="254" t="s">
        <v>302</v>
      </c>
      <c r="F58" s="254" t="s">
        <v>302</v>
      </c>
      <c r="G58" s="254" t="s">
        <v>302</v>
      </c>
      <c r="H58" s="254" t="s">
        <v>302</v>
      </c>
      <c r="I58" s="254" t="s">
        <v>302</v>
      </c>
      <c r="J58" s="254" t="s">
        <v>302</v>
      </c>
      <c r="K58" s="254" t="s">
        <v>302</v>
      </c>
      <c r="L58" s="255">
        <f t="shared" si="13"/>
        <v>0</v>
      </c>
      <c r="M58" s="256">
        <f t="shared" si="13"/>
        <v>0</v>
      </c>
    </row>
    <row r="59" spans="1:20" s="5" customFormat="1" ht="13.5" thickBot="1" x14ac:dyDescent="0.25">
      <c r="A59" s="18" t="s">
        <v>4</v>
      </c>
      <c r="B59" s="257">
        <f t="shared" ref="B59:K59" si="14">SUM(B54:B58)</f>
        <v>7</v>
      </c>
      <c r="C59" s="257">
        <f t="shared" si="14"/>
        <v>1</v>
      </c>
      <c r="D59" s="257">
        <f t="shared" si="14"/>
        <v>24</v>
      </c>
      <c r="E59" s="257">
        <f t="shared" si="14"/>
        <v>13</v>
      </c>
      <c r="F59" s="257">
        <f t="shared" si="14"/>
        <v>60</v>
      </c>
      <c r="G59" s="257">
        <f t="shared" si="14"/>
        <v>24</v>
      </c>
      <c r="H59" s="257">
        <f t="shared" si="14"/>
        <v>29</v>
      </c>
      <c r="I59" s="257">
        <f t="shared" si="14"/>
        <v>13</v>
      </c>
      <c r="J59" s="257">
        <f t="shared" si="14"/>
        <v>0</v>
      </c>
      <c r="K59" s="257">
        <f t="shared" si="14"/>
        <v>0</v>
      </c>
      <c r="L59" s="257">
        <f>SUM(L54:L58)</f>
        <v>120</v>
      </c>
      <c r="M59" s="258">
        <f>SUM(M54:M58)</f>
        <v>51</v>
      </c>
    </row>
    <row r="60" spans="1:20" s="5" customFormat="1" ht="15" x14ac:dyDescent="0.25">
      <c r="A60" s="394" t="s">
        <v>255</v>
      </c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8"/>
    </row>
    <row r="61" spans="1:20" s="5" customFormat="1" x14ac:dyDescent="0.2">
      <c r="A61" s="51"/>
      <c r="B61" s="416" t="s">
        <v>35</v>
      </c>
      <c r="C61" s="416"/>
      <c r="D61" s="416" t="s">
        <v>36</v>
      </c>
      <c r="E61" s="416"/>
      <c r="F61" s="416" t="s">
        <v>38</v>
      </c>
      <c r="G61" s="416"/>
      <c r="H61" s="416" t="s">
        <v>37</v>
      </c>
      <c r="I61" s="416"/>
      <c r="J61" s="416" t="s">
        <v>4</v>
      </c>
      <c r="K61" s="416" t="s">
        <v>26</v>
      </c>
      <c r="L61" s="416"/>
      <c r="M61" s="526"/>
    </row>
    <row r="62" spans="1:20" s="5" customFormat="1" ht="15" customHeight="1" x14ac:dyDescent="0.2">
      <c r="A62" s="7" t="s">
        <v>33</v>
      </c>
      <c r="B62" s="89" t="s">
        <v>4</v>
      </c>
      <c r="C62" s="89" t="s">
        <v>26</v>
      </c>
      <c r="D62" s="89" t="s">
        <v>4</v>
      </c>
      <c r="E62" s="89" t="s">
        <v>26</v>
      </c>
      <c r="F62" s="89" t="s">
        <v>4</v>
      </c>
      <c r="G62" s="89" t="s">
        <v>26</v>
      </c>
      <c r="H62" s="89" t="s">
        <v>4</v>
      </c>
      <c r="I62" s="89" t="s">
        <v>26</v>
      </c>
      <c r="J62" s="416"/>
      <c r="K62" s="416"/>
      <c r="L62" s="416"/>
      <c r="M62" s="527"/>
      <c r="T62" s="5" t="s">
        <v>299</v>
      </c>
    </row>
    <row r="63" spans="1:20" s="5" customFormat="1" x14ac:dyDescent="0.2">
      <c r="A63" s="7" t="s">
        <v>34</v>
      </c>
      <c r="B63" s="252"/>
      <c r="C63" s="253"/>
      <c r="D63" s="254">
        <v>5</v>
      </c>
      <c r="E63" s="254"/>
      <c r="F63" s="254">
        <v>8</v>
      </c>
      <c r="G63" s="254">
        <v>2</v>
      </c>
      <c r="H63" s="254">
        <v>2</v>
      </c>
      <c r="I63" s="254">
        <v>1</v>
      </c>
      <c r="J63" s="254">
        <v>23</v>
      </c>
      <c r="K63" s="254">
        <v>10</v>
      </c>
      <c r="L63" s="255">
        <f t="shared" ref="L63:M66" si="15">SUM(J63,H63,F63,D63,B63)</f>
        <v>38</v>
      </c>
      <c r="M63" s="256">
        <f t="shared" si="15"/>
        <v>13</v>
      </c>
    </row>
    <row r="64" spans="1:20" s="5" customFormat="1" x14ac:dyDescent="0.2">
      <c r="A64" s="7" t="s">
        <v>80</v>
      </c>
      <c r="B64" s="252">
        <v>1</v>
      </c>
      <c r="C64" s="253"/>
      <c r="D64" s="254">
        <v>3</v>
      </c>
      <c r="E64" s="254"/>
      <c r="F64" s="254">
        <v>10</v>
      </c>
      <c r="G64" s="254">
        <v>1</v>
      </c>
      <c r="H64" s="254">
        <v>5</v>
      </c>
      <c r="I64" s="254">
        <v>2</v>
      </c>
      <c r="J64" s="254">
        <v>6</v>
      </c>
      <c r="K64" s="254">
        <v>3</v>
      </c>
      <c r="L64" s="255">
        <f t="shared" si="15"/>
        <v>25</v>
      </c>
      <c r="M64" s="256">
        <f t="shared" si="15"/>
        <v>6</v>
      </c>
    </row>
    <row r="65" spans="1:13" s="5" customFormat="1" x14ac:dyDescent="0.2">
      <c r="A65" s="7" t="s">
        <v>81</v>
      </c>
      <c r="B65" s="252">
        <v>1</v>
      </c>
      <c r="C65" s="253">
        <v>1</v>
      </c>
      <c r="D65" s="254">
        <v>1</v>
      </c>
      <c r="E65" s="254"/>
      <c r="F65" s="254">
        <v>4</v>
      </c>
      <c r="G65" s="254">
        <v>2</v>
      </c>
      <c r="H65" s="254"/>
      <c r="I65" s="254"/>
      <c r="J65" s="254"/>
      <c r="K65" s="254"/>
      <c r="L65" s="255">
        <f t="shared" si="15"/>
        <v>6</v>
      </c>
      <c r="M65" s="256">
        <f t="shared" si="15"/>
        <v>3</v>
      </c>
    </row>
    <row r="66" spans="1:13" s="5" customFormat="1" x14ac:dyDescent="0.2">
      <c r="A66" s="7" t="s">
        <v>171</v>
      </c>
      <c r="B66" s="252">
        <v>3</v>
      </c>
      <c r="C66" s="253">
        <v>2</v>
      </c>
      <c r="D66" s="254">
        <v>18</v>
      </c>
      <c r="E66" s="254">
        <v>2</v>
      </c>
      <c r="F66" s="254">
        <v>41</v>
      </c>
      <c r="G66" s="254">
        <v>13</v>
      </c>
      <c r="H66" s="254">
        <v>7</v>
      </c>
      <c r="I66" s="254">
        <v>4</v>
      </c>
      <c r="J66" s="254">
        <v>8</v>
      </c>
      <c r="K66" s="254">
        <v>4</v>
      </c>
      <c r="L66" s="255">
        <f t="shared" si="15"/>
        <v>77</v>
      </c>
      <c r="M66" s="256">
        <f t="shared" si="15"/>
        <v>25</v>
      </c>
    </row>
    <row r="67" spans="1:13" ht="13.5" thickBot="1" x14ac:dyDescent="0.25">
      <c r="A67" s="11" t="s">
        <v>4</v>
      </c>
      <c r="B67" s="257">
        <f t="shared" ref="B67:M67" si="16">SUM(B63:B66)</f>
        <v>5</v>
      </c>
      <c r="C67" s="257">
        <f t="shared" si="16"/>
        <v>3</v>
      </c>
      <c r="D67" s="257">
        <f t="shared" si="16"/>
        <v>27</v>
      </c>
      <c r="E67" s="257">
        <f t="shared" si="16"/>
        <v>2</v>
      </c>
      <c r="F67" s="257">
        <f t="shared" si="16"/>
        <v>63</v>
      </c>
      <c r="G67" s="257">
        <f t="shared" si="16"/>
        <v>18</v>
      </c>
      <c r="H67" s="257">
        <f t="shared" si="16"/>
        <v>14</v>
      </c>
      <c r="I67" s="257">
        <f t="shared" si="16"/>
        <v>7</v>
      </c>
      <c r="J67" s="257">
        <f t="shared" si="16"/>
        <v>37</v>
      </c>
      <c r="K67" s="257">
        <f t="shared" si="16"/>
        <v>17</v>
      </c>
      <c r="L67" s="257">
        <f t="shared" si="16"/>
        <v>146</v>
      </c>
      <c r="M67" s="258">
        <f t="shared" si="16"/>
        <v>47</v>
      </c>
    </row>
    <row r="68" spans="1:13" ht="15" customHeight="1" x14ac:dyDescent="0.25">
      <c r="A68" s="394" t="s">
        <v>340</v>
      </c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</row>
    <row r="69" spans="1:13" s="85" customFormat="1" ht="15" customHeight="1" x14ac:dyDescent="0.2">
      <c r="A69" s="51"/>
      <c r="B69" s="416" t="s">
        <v>35</v>
      </c>
      <c r="C69" s="416"/>
      <c r="D69" s="416" t="s">
        <v>36</v>
      </c>
      <c r="E69" s="416"/>
      <c r="F69" s="416" t="s">
        <v>38</v>
      </c>
      <c r="G69" s="416"/>
      <c r="H69" s="416" t="s">
        <v>37</v>
      </c>
      <c r="I69" s="416"/>
      <c r="J69" s="416" t="s">
        <v>4</v>
      </c>
      <c r="K69" s="416" t="s">
        <v>26</v>
      </c>
      <c r="L69" s="416"/>
      <c r="M69" s="526"/>
    </row>
    <row r="70" spans="1:13" s="85" customFormat="1" ht="15" customHeight="1" x14ac:dyDescent="0.2">
      <c r="A70" s="7" t="s">
        <v>33</v>
      </c>
      <c r="B70" s="89" t="s">
        <v>4</v>
      </c>
      <c r="C70" s="89" t="s">
        <v>26</v>
      </c>
      <c r="D70" s="89" t="s">
        <v>4</v>
      </c>
      <c r="E70" s="89" t="s">
        <v>26</v>
      </c>
      <c r="F70" s="89" t="s">
        <v>4</v>
      </c>
      <c r="G70" s="89" t="s">
        <v>26</v>
      </c>
      <c r="H70" s="89" t="s">
        <v>4</v>
      </c>
      <c r="I70" s="89" t="s">
        <v>26</v>
      </c>
      <c r="J70" s="416"/>
      <c r="K70" s="416"/>
      <c r="L70" s="416"/>
      <c r="M70" s="527"/>
    </row>
    <row r="71" spans="1:13" s="85" customFormat="1" ht="15" customHeight="1" x14ac:dyDescent="0.2">
      <c r="A71" s="7" t="s">
        <v>34</v>
      </c>
      <c r="B71" s="252" t="s">
        <v>302</v>
      </c>
      <c r="C71" s="253" t="s">
        <v>302</v>
      </c>
      <c r="D71" s="254" t="s">
        <v>302</v>
      </c>
      <c r="E71" s="254" t="s">
        <v>302</v>
      </c>
      <c r="F71" s="254" t="s">
        <v>302</v>
      </c>
      <c r="G71" s="254" t="s">
        <v>302</v>
      </c>
      <c r="H71" s="254" t="s">
        <v>302</v>
      </c>
      <c r="I71" s="254" t="s">
        <v>302</v>
      </c>
      <c r="J71" s="254">
        <v>2</v>
      </c>
      <c r="K71" s="254">
        <v>1</v>
      </c>
      <c r="L71" s="255">
        <f t="shared" ref="L71:M74" si="17">SUM(J71,H71,F71,D71,B71)</f>
        <v>2</v>
      </c>
      <c r="M71" s="256">
        <f t="shared" si="17"/>
        <v>1</v>
      </c>
    </row>
    <row r="72" spans="1:13" s="85" customFormat="1" ht="15" customHeight="1" x14ac:dyDescent="0.2">
      <c r="A72" s="7" t="s">
        <v>80</v>
      </c>
      <c r="B72" s="252" t="s">
        <v>302</v>
      </c>
      <c r="C72" s="253" t="s">
        <v>302</v>
      </c>
      <c r="D72" s="254" t="s">
        <v>302</v>
      </c>
      <c r="E72" s="254" t="s">
        <v>302</v>
      </c>
      <c r="F72" s="254" t="s">
        <v>302</v>
      </c>
      <c r="G72" s="254" t="s">
        <v>302</v>
      </c>
      <c r="H72" s="254" t="s">
        <v>302</v>
      </c>
      <c r="I72" s="254" t="s">
        <v>302</v>
      </c>
      <c r="J72" s="254">
        <v>2</v>
      </c>
      <c r="K72" s="254">
        <v>1</v>
      </c>
      <c r="L72" s="255">
        <f t="shared" si="17"/>
        <v>2</v>
      </c>
      <c r="M72" s="256">
        <f t="shared" si="17"/>
        <v>1</v>
      </c>
    </row>
    <row r="73" spans="1:13" s="85" customFormat="1" ht="15" customHeight="1" x14ac:dyDescent="0.2">
      <c r="A73" s="7" t="s">
        <v>81</v>
      </c>
      <c r="B73" s="252" t="s">
        <v>302</v>
      </c>
      <c r="C73" s="253" t="s">
        <v>302</v>
      </c>
      <c r="D73" s="254" t="s">
        <v>302</v>
      </c>
      <c r="E73" s="254" t="s">
        <v>302</v>
      </c>
      <c r="F73" s="254" t="s">
        <v>302</v>
      </c>
      <c r="G73" s="254" t="s">
        <v>302</v>
      </c>
      <c r="H73" s="254" t="s">
        <v>302</v>
      </c>
      <c r="I73" s="254" t="s">
        <v>302</v>
      </c>
      <c r="J73" s="254" t="s">
        <v>302</v>
      </c>
      <c r="K73" s="254" t="s">
        <v>302</v>
      </c>
      <c r="L73" s="255">
        <f t="shared" si="17"/>
        <v>0</v>
      </c>
      <c r="M73" s="256">
        <f t="shared" si="17"/>
        <v>0</v>
      </c>
    </row>
    <row r="74" spans="1:13" s="85" customFormat="1" ht="15" customHeight="1" x14ac:dyDescent="0.2">
      <c r="A74" s="7" t="s">
        <v>171</v>
      </c>
      <c r="B74" s="252" t="s">
        <v>302</v>
      </c>
      <c r="C74" s="253" t="s">
        <v>302</v>
      </c>
      <c r="D74" s="254" t="s">
        <v>302</v>
      </c>
      <c r="E74" s="254" t="s">
        <v>302</v>
      </c>
      <c r="F74" s="254" t="s">
        <v>302</v>
      </c>
      <c r="G74" s="254" t="s">
        <v>302</v>
      </c>
      <c r="H74" s="254" t="s">
        <v>302</v>
      </c>
      <c r="I74" s="254" t="s">
        <v>302</v>
      </c>
      <c r="J74" s="254">
        <v>3</v>
      </c>
      <c r="K74" s="254">
        <v>2</v>
      </c>
      <c r="L74" s="255">
        <f t="shared" si="17"/>
        <v>3</v>
      </c>
      <c r="M74" s="256">
        <f t="shared" si="17"/>
        <v>2</v>
      </c>
    </row>
    <row r="75" spans="1:13" s="85" customFormat="1" ht="15" customHeight="1" thickBot="1" x14ac:dyDescent="0.25">
      <c r="A75" s="18" t="s">
        <v>4</v>
      </c>
      <c r="B75" s="262">
        <f t="shared" ref="B75:M75" si="18">SUM(B71:B74)</f>
        <v>0</v>
      </c>
      <c r="C75" s="262">
        <f t="shared" si="18"/>
        <v>0</v>
      </c>
      <c r="D75" s="262">
        <f t="shared" si="18"/>
        <v>0</v>
      </c>
      <c r="E75" s="262">
        <f t="shared" si="18"/>
        <v>0</v>
      </c>
      <c r="F75" s="262">
        <f t="shared" si="18"/>
        <v>0</v>
      </c>
      <c r="G75" s="262">
        <f t="shared" si="18"/>
        <v>0</v>
      </c>
      <c r="H75" s="262">
        <f t="shared" si="18"/>
        <v>0</v>
      </c>
      <c r="I75" s="262">
        <f t="shared" si="18"/>
        <v>0</v>
      </c>
      <c r="J75" s="262">
        <f t="shared" si="18"/>
        <v>7</v>
      </c>
      <c r="K75" s="262">
        <f t="shared" si="18"/>
        <v>4</v>
      </c>
      <c r="L75" s="262">
        <f t="shared" si="18"/>
        <v>7</v>
      </c>
      <c r="M75" s="263">
        <f t="shared" si="18"/>
        <v>4</v>
      </c>
    </row>
    <row r="76" spans="1:13" ht="15" x14ac:dyDescent="0.25">
      <c r="A76" s="394" t="s">
        <v>247</v>
      </c>
      <c r="B76" s="517"/>
      <c r="C76" s="517"/>
      <c r="D76" s="517"/>
      <c r="E76" s="517"/>
      <c r="F76" s="517"/>
      <c r="G76" s="517"/>
      <c r="H76" s="517"/>
      <c r="I76" s="517"/>
      <c r="J76" s="517"/>
      <c r="K76" s="517"/>
      <c r="L76" s="517"/>
      <c r="M76" s="518"/>
    </row>
    <row r="77" spans="1:13" x14ac:dyDescent="0.2">
      <c r="A77" s="51"/>
      <c r="B77" s="416" t="s">
        <v>35</v>
      </c>
      <c r="C77" s="416"/>
      <c r="D77" s="416" t="s">
        <v>36</v>
      </c>
      <c r="E77" s="416"/>
      <c r="F77" s="416" t="s">
        <v>38</v>
      </c>
      <c r="G77" s="416"/>
      <c r="H77" s="416" t="s">
        <v>37</v>
      </c>
      <c r="I77" s="416"/>
      <c r="J77" s="416" t="s">
        <v>4</v>
      </c>
      <c r="K77" s="416" t="s">
        <v>26</v>
      </c>
      <c r="L77" s="416"/>
      <c r="M77" s="526"/>
    </row>
    <row r="78" spans="1:13" ht="12.75" customHeight="1" x14ac:dyDescent="0.2">
      <c r="A78" s="7" t="s">
        <v>33</v>
      </c>
      <c r="B78" s="89" t="s">
        <v>4</v>
      </c>
      <c r="C78" s="89" t="s">
        <v>26</v>
      </c>
      <c r="D78" s="89" t="s">
        <v>4</v>
      </c>
      <c r="E78" s="89" t="s">
        <v>26</v>
      </c>
      <c r="F78" s="89" t="s">
        <v>4</v>
      </c>
      <c r="G78" s="89" t="s">
        <v>26</v>
      </c>
      <c r="H78" s="89" t="s">
        <v>4</v>
      </c>
      <c r="I78" s="89" t="s">
        <v>26</v>
      </c>
      <c r="J78" s="416"/>
      <c r="K78" s="416"/>
      <c r="L78" s="416"/>
      <c r="M78" s="527"/>
    </row>
    <row r="79" spans="1:13" x14ac:dyDescent="0.2">
      <c r="A79" s="7" t="s">
        <v>34</v>
      </c>
      <c r="B79" s="152">
        <v>8</v>
      </c>
      <c r="C79" s="152"/>
      <c r="D79" s="152">
        <v>11</v>
      </c>
      <c r="E79" s="152">
        <v>1</v>
      </c>
      <c r="F79" s="152">
        <v>27</v>
      </c>
      <c r="G79" s="152">
        <v>12</v>
      </c>
      <c r="H79" s="152">
        <v>32</v>
      </c>
      <c r="I79" s="152">
        <v>11</v>
      </c>
      <c r="J79" s="152">
        <v>66</v>
      </c>
      <c r="K79" s="152">
        <v>23</v>
      </c>
      <c r="L79" s="183">
        <f t="shared" ref="L79:M83" si="19">SUM(B79,D79,F79,H79,J79)</f>
        <v>144</v>
      </c>
      <c r="M79" s="184">
        <f t="shared" si="19"/>
        <v>47</v>
      </c>
    </row>
    <row r="80" spans="1:13" x14ac:dyDescent="0.2">
      <c r="A80" s="7" t="s">
        <v>80</v>
      </c>
      <c r="B80" s="152">
        <v>6</v>
      </c>
      <c r="C80" s="152">
        <v>1</v>
      </c>
      <c r="D80" s="152">
        <v>21</v>
      </c>
      <c r="E80" s="152">
        <v>5</v>
      </c>
      <c r="F80" s="152">
        <v>33</v>
      </c>
      <c r="G80" s="152">
        <v>7</v>
      </c>
      <c r="H80" s="152">
        <v>34</v>
      </c>
      <c r="I80" s="152">
        <v>17</v>
      </c>
      <c r="J80" s="152">
        <v>23</v>
      </c>
      <c r="K80" s="152">
        <v>9</v>
      </c>
      <c r="L80" s="183">
        <f t="shared" si="19"/>
        <v>117</v>
      </c>
      <c r="M80" s="184">
        <f t="shared" si="19"/>
        <v>39</v>
      </c>
    </row>
    <row r="81" spans="1:13" x14ac:dyDescent="0.2">
      <c r="A81" s="7" t="s">
        <v>81</v>
      </c>
      <c r="B81" s="152">
        <v>2</v>
      </c>
      <c r="C81" s="152">
        <v>1</v>
      </c>
      <c r="D81" s="152">
        <v>4</v>
      </c>
      <c r="E81" s="152">
        <v>1</v>
      </c>
      <c r="F81" s="152">
        <v>14</v>
      </c>
      <c r="G81" s="152">
        <v>6</v>
      </c>
      <c r="H81" s="152">
        <v>8</v>
      </c>
      <c r="I81" s="152">
        <v>6</v>
      </c>
      <c r="J81" s="152">
        <v>2</v>
      </c>
      <c r="K81" s="152">
        <v>2</v>
      </c>
      <c r="L81" s="183">
        <f t="shared" si="19"/>
        <v>30</v>
      </c>
      <c r="M81" s="184">
        <f t="shared" si="19"/>
        <v>16</v>
      </c>
    </row>
    <row r="82" spans="1:13" x14ac:dyDescent="0.2">
      <c r="A82" s="7" t="s">
        <v>171</v>
      </c>
      <c r="B82" s="152">
        <v>21</v>
      </c>
      <c r="C82" s="152">
        <v>6</v>
      </c>
      <c r="D82" s="152">
        <v>88</v>
      </c>
      <c r="E82" s="152">
        <v>28</v>
      </c>
      <c r="F82" s="152">
        <v>176</v>
      </c>
      <c r="G82" s="152">
        <v>66</v>
      </c>
      <c r="H82" s="152">
        <v>89</v>
      </c>
      <c r="I82" s="152">
        <v>41</v>
      </c>
      <c r="J82" s="152">
        <v>26</v>
      </c>
      <c r="K82" s="152">
        <v>16</v>
      </c>
      <c r="L82" s="183">
        <f t="shared" si="19"/>
        <v>400</v>
      </c>
      <c r="M82" s="184">
        <f t="shared" si="19"/>
        <v>157</v>
      </c>
    </row>
    <row r="83" spans="1:13" ht="13.5" thickBot="1" x14ac:dyDescent="0.25">
      <c r="A83" s="11" t="s">
        <v>4</v>
      </c>
      <c r="B83" s="183">
        <f t="shared" ref="B83:K83" si="20">SUM(B79:B82)</f>
        <v>37</v>
      </c>
      <c r="C83" s="183">
        <f t="shared" si="20"/>
        <v>8</v>
      </c>
      <c r="D83" s="183">
        <f t="shared" si="20"/>
        <v>124</v>
      </c>
      <c r="E83" s="183">
        <f t="shared" si="20"/>
        <v>35</v>
      </c>
      <c r="F83" s="183">
        <f t="shared" si="20"/>
        <v>250</v>
      </c>
      <c r="G83" s="183">
        <f t="shared" si="20"/>
        <v>91</v>
      </c>
      <c r="H83" s="183">
        <f t="shared" si="20"/>
        <v>163</v>
      </c>
      <c r="I83" s="183">
        <f t="shared" si="20"/>
        <v>75</v>
      </c>
      <c r="J83" s="183">
        <f t="shared" si="20"/>
        <v>117</v>
      </c>
      <c r="K83" s="183">
        <f t="shared" si="20"/>
        <v>50</v>
      </c>
      <c r="L83" s="183">
        <f t="shared" si="19"/>
        <v>691</v>
      </c>
      <c r="M83" s="184">
        <v>257</v>
      </c>
    </row>
    <row r="84" spans="1:13" ht="15" customHeight="1" thickBot="1" x14ac:dyDescent="0.25">
      <c r="A84" s="116" t="s">
        <v>84</v>
      </c>
      <c r="B84" s="264">
        <v>37</v>
      </c>
      <c r="C84" s="265">
        <v>8</v>
      </c>
      <c r="D84" s="266">
        <v>124</v>
      </c>
      <c r="E84" s="266">
        <v>35</v>
      </c>
      <c r="F84" s="266">
        <v>250</v>
      </c>
      <c r="G84" s="266">
        <v>91</v>
      </c>
      <c r="H84" s="266">
        <v>163</v>
      </c>
      <c r="I84" s="266">
        <v>73</v>
      </c>
      <c r="J84" s="266">
        <v>117</v>
      </c>
      <c r="K84" s="266">
        <v>50</v>
      </c>
      <c r="L84" s="266">
        <v>691</v>
      </c>
      <c r="M84" s="267">
        <v>257</v>
      </c>
    </row>
    <row r="87" spans="1:13" x14ac:dyDescent="0.2">
      <c r="A87" s="1"/>
    </row>
    <row r="88" spans="1:13" ht="15" customHeight="1" x14ac:dyDescent="0.2">
      <c r="A88" s="492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</row>
    <row r="89" spans="1:13" ht="15" customHeight="1" x14ac:dyDescent="0.2">
      <c r="A89" s="448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</row>
  </sheetData>
  <sheetProtection password="CC5B" sheet="1" objects="1" scenarios="1"/>
  <mergeCells count="47">
    <mergeCell ref="H4:I4"/>
    <mergeCell ref="J4:J5"/>
    <mergeCell ref="A51:M51"/>
    <mergeCell ref="A60:M60"/>
    <mergeCell ref="A68:M68"/>
    <mergeCell ref="A1:M1"/>
    <mergeCell ref="B2:I2"/>
    <mergeCell ref="J2:K2"/>
    <mergeCell ref="K61:K62"/>
    <mergeCell ref="B61:C61"/>
    <mergeCell ref="L4:L5"/>
    <mergeCell ref="L61:L62"/>
    <mergeCell ref="F61:G61"/>
    <mergeCell ref="H61:I61"/>
    <mergeCell ref="M4:M5"/>
    <mergeCell ref="M61:M62"/>
    <mergeCell ref="B4:C4"/>
    <mergeCell ref="D4:E4"/>
    <mergeCell ref="F4:G4"/>
    <mergeCell ref="K4:K5"/>
    <mergeCell ref="J61:J62"/>
    <mergeCell ref="A88:M88"/>
    <mergeCell ref="A89:M89"/>
    <mergeCell ref="B77:C77"/>
    <mergeCell ref="D77:E77"/>
    <mergeCell ref="F77:G77"/>
    <mergeCell ref="H77:I77"/>
    <mergeCell ref="J77:J78"/>
    <mergeCell ref="K77:K78"/>
    <mergeCell ref="L77:L78"/>
    <mergeCell ref="M77:M78"/>
    <mergeCell ref="A76:M76"/>
    <mergeCell ref="A19:M19"/>
    <mergeCell ref="A27:M27"/>
    <mergeCell ref="A11:M11"/>
    <mergeCell ref="A3:M3"/>
    <mergeCell ref="A35:M35"/>
    <mergeCell ref="A43:M43"/>
    <mergeCell ref="L69:L70"/>
    <mergeCell ref="M69:M70"/>
    <mergeCell ref="K69:K70"/>
    <mergeCell ref="B69:C69"/>
    <mergeCell ref="D69:E69"/>
    <mergeCell ref="D61:E61"/>
    <mergeCell ref="F69:G69"/>
    <mergeCell ref="H69:I69"/>
    <mergeCell ref="J69:J70"/>
  </mergeCells>
  <pageMargins left="0.70866141732283472" right="0.70866141732283472" top="0.74803149606299213" bottom="0.74803149606299213" header="0.31496062992125984" footer="0.31496062992125984"/>
  <pageSetup paperSize="9" scale="80" firstPageNumber="117" fitToHeight="2" orientation="landscape" useFirstPageNumber="1" r:id="rId1"/>
  <headerFooter>
    <oddFooter>&amp;C&amp;P</oddFooter>
  </headerFooter>
  <rowBreaks count="1" manualBreakCount="1">
    <brk id="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P15" sqref="P15"/>
    </sheetView>
  </sheetViews>
  <sheetFormatPr defaultColWidth="9.140625" defaultRowHeight="15" x14ac:dyDescent="0.25"/>
  <cols>
    <col min="1" max="1" width="35.5703125" style="2" customWidth="1"/>
    <col min="2" max="2" width="7.5703125" style="109" customWidth="1"/>
    <col min="3" max="3" width="10" style="109" customWidth="1"/>
    <col min="4" max="4" width="10.5703125" style="109" customWidth="1"/>
    <col min="5" max="5" width="16.42578125" style="109" customWidth="1"/>
    <col min="6" max="6" width="9.7109375" style="109" customWidth="1"/>
    <col min="7" max="7" width="13.28515625" style="109" customWidth="1"/>
    <col min="8" max="8" width="25.85546875" style="109" customWidth="1"/>
    <col min="9" max="9" width="21.42578125" style="109" customWidth="1"/>
    <col min="10" max="10" width="11.85546875" style="109" customWidth="1"/>
    <col min="15" max="16384" width="9.140625" style="1"/>
  </cols>
  <sheetData>
    <row r="1" spans="1:14" ht="42.75" customHeight="1" thickBot="1" x14ac:dyDescent="0.3">
      <c r="A1" s="485" t="s">
        <v>162</v>
      </c>
      <c r="B1" s="486"/>
      <c r="C1" s="486"/>
      <c r="D1" s="486"/>
      <c r="E1" s="486"/>
      <c r="F1" s="486"/>
      <c r="G1" s="486"/>
      <c r="H1" s="486"/>
      <c r="I1" s="487"/>
      <c r="J1" s="488"/>
    </row>
    <row r="2" spans="1:14" s="4" customFormat="1" ht="21.75" customHeight="1" x14ac:dyDescent="0.2">
      <c r="A2" s="493" t="s">
        <v>247</v>
      </c>
      <c r="B2" s="534" t="s">
        <v>163</v>
      </c>
      <c r="C2" s="534" t="s">
        <v>164</v>
      </c>
      <c r="D2" s="534" t="s">
        <v>165</v>
      </c>
      <c r="E2" s="534" t="s">
        <v>166</v>
      </c>
      <c r="F2" s="534" t="s">
        <v>344</v>
      </c>
      <c r="G2" s="534" t="s">
        <v>167</v>
      </c>
      <c r="H2" s="534" t="s">
        <v>231</v>
      </c>
      <c r="I2" s="534" t="s">
        <v>342</v>
      </c>
      <c r="J2" s="532" t="s">
        <v>343</v>
      </c>
    </row>
    <row r="3" spans="1:14" s="4" customFormat="1" ht="26.25" customHeight="1" thickBot="1" x14ac:dyDescent="0.25">
      <c r="A3" s="469"/>
      <c r="B3" s="535"/>
      <c r="C3" s="535"/>
      <c r="D3" s="535"/>
      <c r="E3" s="535"/>
      <c r="F3" s="535"/>
      <c r="G3" s="535"/>
      <c r="H3" s="535"/>
      <c r="I3" s="535"/>
      <c r="J3" s="533"/>
    </row>
    <row r="4" spans="1:14" ht="14.25" customHeight="1" x14ac:dyDescent="0.2">
      <c r="A4" s="224" t="s">
        <v>316</v>
      </c>
      <c r="B4" s="269">
        <v>1</v>
      </c>
      <c r="C4" s="269">
        <v>4</v>
      </c>
      <c r="D4" s="269">
        <v>23</v>
      </c>
      <c r="E4" s="269">
        <v>23</v>
      </c>
      <c r="F4" s="269">
        <v>1</v>
      </c>
      <c r="G4" s="269">
        <v>11</v>
      </c>
      <c r="H4" s="270"/>
      <c r="I4" s="271"/>
      <c r="J4" s="272">
        <f t="shared" ref="J4:J5" si="0">SUM(B4:I4)</f>
        <v>63</v>
      </c>
      <c r="K4" s="1"/>
      <c r="L4" s="1"/>
      <c r="M4" s="1"/>
      <c r="N4" s="1"/>
    </row>
    <row r="5" spans="1:14" ht="15" customHeight="1" thickBot="1" x14ac:dyDescent="0.25">
      <c r="A5" s="61" t="s">
        <v>87</v>
      </c>
      <c r="B5" s="273"/>
      <c r="C5" s="273">
        <v>1</v>
      </c>
      <c r="D5" s="273">
        <v>3</v>
      </c>
      <c r="E5" s="273">
        <v>5</v>
      </c>
      <c r="F5" s="273"/>
      <c r="G5" s="273">
        <v>1</v>
      </c>
      <c r="H5" s="274"/>
      <c r="I5" s="275"/>
      <c r="J5" s="276">
        <f t="shared" si="0"/>
        <v>10</v>
      </c>
      <c r="K5" s="1"/>
      <c r="L5" s="1"/>
      <c r="M5" s="1"/>
      <c r="N5" s="1"/>
    </row>
    <row r="6" spans="1:14" ht="15" customHeight="1" x14ac:dyDescent="0.25">
      <c r="A6" s="192" t="s">
        <v>314</v>
      </c>
      <c r="B6" s="269">
        <v>1</v>
      </c>
      <c r="C6" s="269">
        <v>4</v>
      </c>
      <c r="D6" s="269">
        <v>13</v>
      </c>
      <c r="E6" s="269">
        <v>24</v>
      </c>
      <c r="F6" s="269">
        <v>1</v>
      </c>
      <c r="G6" s="270"/>
      <c r="H6" s="271"/>
      <c r="I6" s="269">
        <v>7</v>
      </c>
      <c r="J6" s="272">
        <v>50</v>
      </c>
    </row>
    <row r="7" spans="1:14" ht="15" customHeight="1" thickBot="1" x14ac:dyDescent="0.3">
      <c r="A7" s="70" t="s">
        <v>87</v>
      </c>
      <c r="B7" s="273">
        <v>0</v>
      </c>
      <c r="C7" s="273">
        <v>3</v>
      </c>
      <c r="D7" s="273">
        <v>7</v>
      </c>
      <c r="E7" s="273">
        <v>8</v>
      </c>
      <c r="F7" s="273">
        <v>1</v>
      </c>
      <c r="G7" s="274"/>
      <c r="H7" s="275"/>
      <c r="I7" s="273">
        <v>3</v>
      </c>
      <c r="J7" s="276">
        <v>22</v>
      </c>
    </row>
    <row r="8" spans="1:14" ht="15" customHeight="1" x14ac:dyDescent="0.25">
      <c r="A8" s="224" t="s">
        <v>315</v>
      </c>
      <c r="B8" s="269">
        <v>1</v>
      </c>
      <c r="C8" s="269">
        <v>4</v>
      </c>
      <c r="D8" s="269">
        <v>6</v>
      </c>
      <c r="E8" s="269">
        <v>12</v>
      </c>
      <c r="F8" s="269">
        <v>1</v>
      </c>
      <c r="G8" s="270"/>
      <c r="H8" s="271"/>
      <c r="I8" s="269">
        <v>2</v>
      </c>
      <c r="J8" s="272">
        <v>26</v>
      </c>
    </row>
    <row r="9" spans="1:14" ht="15" customHeight="1" thickBot="1" x14ac:dyDescent="0.3">
      <c r="A9" s="61" t="s">
        <v>87</v>
      </c>
      <c r="B9" s="273">
        <v>0</v>
      </c>
      <c r="C9" s="273">
        <v>0</v>
      </c>
      <c r="D9" s="273">
        <v>1</v>
      </c>
      <c r="E9" s="273">
        <v>4</v>
      </c>
      <c r="F9" s="273">
        <v>0</v>
      </c>
      <c r="G9" s="274"/>
      <c r="H9" s="275"/>
      <c r="I9" s="273">
        <v>1</v>
      </c>
      <c r="J9" s="276">
        <v>6</v>
      </c>
    </row>
    <row r="10" spans="1:14" ht="15" customHeight="1" x14ac:dyDescent="0.25">
      <c r="A10" s="192" t="s">
        <v>250</v>
      </c>
      <c r="B10" s="269">
        <v>1</v>
      </c>
      <c r="C10" s="269">
        <v>5</v>
      </c>
      <c r="D10" s="269">
        <v>6</v>
      </c>
      <c r="E10" s="269">
        <v>17</v>
      </c>
      <c r="F10" s="269">
        <v>1</v>
      </c>
      <c r="G10" s="270"/>
      <c r="H10" s="271"/>
      <c r="I10" s="269"/>
      <c r="J10" s="272"/>
    </row>
    <row r="11" spans="1:14" ht="15" customHeight="1" thickBot="1" x14ac:dyDescent="0.3">
      <c r="A11" s="70" t="s">
        <v>87</v>
      </c>
      <c r="B11" s="273">
        <v>0</v>
      </c>
      <c r="C11" s="273">
        <v>2</v>
      </c>
      <c r="D11" s="273">
        <v>1</v>
      </c>
      <c r="E11" s="273">
        <v>3</v>
      </c>
      <c r="F11" s="273">
        <v>0</v>
      </c>
      <c r="G11" s="274"/>
      <c r="H11" s="275"/>
      <c r="I11" s="273"/>
      <c r="J11" s="276"/>
    </row>
    <row r="12" spans="1:14" ht="15" customHeight="1" x14ac:dyDescent="0.25">
      <c r="A12" s="224" t="s">
        <v>251</v>
      </c>
      <c r="B12" s="269">
        <v>1</v>
      </c>
      <c r="C12" s="269">
        <v>4</v>
      </c>
      <c r="D12" s="269">
        <v>11</v>
      </c>
      <c r="E12" s="269">
        <v>26</v>
      </c>
      <c r="F12" s="269">
        <v>1</v>
      </c>
      <c r="G12" s="270"/>
      <c r="H12" s="271"/>
      <c r="I12" s="269">
        <v>5</v>
      </c>
      <c r="J12" s="272">
        <v>48</v>
      </c>
    </row>
    <row r="13" spans="1:14" ht="15" customHeight="1" thickBot="1" x14ac:dyDescent="0.3">
      <c r="A13" s="61" t="s">
        <v>87</v>
      </c>
      <c r="B13" s="273">
        <v>0</v>
      </c>
      <c r="C13" s="273">
        <v>1</v>
      </c>
      <c r="D13" s="273">
        <v>6</v>
      </c>
      <c r="E13" s="273">
        <v>5</v>
      </c>
      <c r="F13" s="273">
        <v>1</v>
      </c>
      <c r="G13" s="274"/>
      <c r="H13" s="275"/>
      <c r="I13" s="273">
        <v>1</v>
      </c>
      <c r="J13" s="276">
        <v>14</v>
      </c>
    </row>
    <row r="14" spans="1:14" ht="15" customHeight="1" x14ac:dyDescent="0.25">
      <c r="A14" s="192" t="s">
        <v>252</v>
      </c>
      <c r="B14" s="269">
        <v>1</v>
      </c>
      <c r="C14" s="269">
        <v>5</v>
      </c>
      <c r="D14" s="269">
        <v>6</v>
      </c>
      <c r="E14" s="269">
        <v>10</v>
      </c>
      <c r="F14" s="269">
        <v>1</v>
      </c>
      <c r="G14" s="270"/>
      <c r="H14" s="271"/>
      <c r="I14" s="269">
        <v>3</v>
      </c>
      <c r="J14" s="272"/>
    </row>
    <row r="15" spans="1:14" ht="15" customHeight="1" thickBot="1" x14ac:dyDescent="0.3">
      <c r="A15" s="70" t="s">
        <v>87</v>
      </c>
      <c r="B15" s="273">
        <v>0</v>
      </c>
      <c r="C15" s="273">
        <v>1</v>
      </c>
      <c r="D15" s="273">
        <v>3</v>
      </c>
      <c r="E15" s="273">
        <v>0</v>
      </c>
      <c r="F15" s="273">
        <v>0</v>
      </c>
      <c r="G15" s="274"/>
      <c r="H15" s="275"/>
      <c r="I15" s="273">
        <v>0</v>
      </c>
      <c r="J15" s="276"/>
    </row>
    <row r="16" spans="1:14" ht="15" customHeight="1" x14ac:dyDescent="0.25">
      <c r="A16" s="224" t="s">
        <v>253</v>
      </c>
      <c r="B16" s="269">
        <v>1</v>
      </c>
      <c r="C16" s="269">
        <v>4</v>
      </c>
      <c r="D16" s="269">
        <v>9</v>
      </c>
      <c r="E16" s="269">
        <v>22</v>
      </c>
      <c r="F16" s="269">
        <v>1</v>
      </c>
      <c r="G16" s="270"/>
      <c r="H16" s="271"/>
      <c r="I16" s="269">
        <v>7</v>
      </c>
      <c r="J16" s="272">
        <v>44</v>
      </c>
    </row>
    <row r="17" spans="1:14" ht="15" customHeight="1" thickBot="1" x14ac:dyDescent="0.3">
      <c r="A17" s="70" t="s">
        <v>87</v>
      </c>
      <c r="B17" s="273">
        <v>1</v>
      </c>
      <c r="C17" s="273">
        <v>1</v>
      </c>
      <c r="D17" s="273">
        <v>4</v>
      </c>
      <c r="E17" s="273">
        <v>8</v>
      </c>
      <c r="F17" s="273">
        <v>1</v>
      </c>
      <c r="G17" s="274"/>
      <c r="H17" s="275"/>
      <c r="I17" s="273">
        <v>4</v>
      </c>
      <c r="J17" s="276">
        <v>19</v>
      </c>
    </row>
    <row r="18" spans="1:14" ht="15" customHeight="1" x14ac:dyDescent="0.25">
      <c r="A18" s="224" t="s">
        <v>254</v>
      </c>
      <c r="B18" s="269">
        <v>1</v>
      </c>
      <c r="C18" s="269">
        <v>3</v>
      </c>
      <c r="D18" s="269">
        <v>7</v>
      </c>
      <c r="E18" s="269">
        <v>15</v>
      </c>
      <c r="F18" s="269">
        <v>1</v>
      </c>
      <c r="G18" s="270"/>
      <c r="H18" s="271"/>
      <c r="I18" s="269">
        <v>14</v>
      </c>
      <c r="J18" s="272"/>
    </row>
    <row r="19" spans="1:14" ht="15" customHeight="1" thickBot="1" x14ac:dyDescent="0.3">
      <c r="A19" s="61" t="s">
        <v>87</v>
      </c>
      <c r="B19" s="273">
        <v>0</v>
      </c>
      <c r="C19" s="273">
        <v>0</v>
      </c>
      <c r="D19" s="273">
        <v>2</v>
      </c>
      <c r="E19" s="273">
        <v>5</v>
      </c>
      <c r="F19" s="273">
        <v>1</v>
      </c>
      <c r="G19" s="274"/>
      <c r="H19" s="275"/>
      <c r="I19" s="273">
        <v>4</v>
      </c>
      <c r="J19" s="276"/>
    </row>
    <row r="20" spans="1:14" ht="15" customHeight="1" x14ac:dyDescent="0.25">
      <c r="A20" s="192" t="s">
        <v>255</v>
      </c>
      <c r="B20" s="269">
        <v>1</v>
      </c>
      <c r="C20" s="269">
        <v>2</v>
      </c>
      <c r="D20" s="269">
        <v>9</v>
      </c>
      <c r="E20" s="269">
        <v>10</v>
      </c>
      <c r="F20" s="269">
        <v>1</v>
      </c>
      <c r="G20" s="270"/>
      <c r="H20" s="271"/>
      <c r="I20" s="269">
        <v>6</v>
      </c>
      <c r="J20" s="272">
        <v>29</v>
      </c>
    </row>
    <row r="21" spans="1:14" ht="15" customHeight="1" thickBot="1" x14ac:dyDescent="0.3">
      <c r="A21" s="70" t="s">
        <v>87</v>
      </c>
      <c r="B21" s="179">
        <v>0</v>
      </c>
      <c r="C21" s="179">
        <v>2</v>
      </c>
      <c r="D21" s="179">
        <v>3</v>
      </c>
      <c r="E21" s="179">
        <v>2</v>
      </c>
      <c r="F21" s="179">
        <v>0</v>
      </c>
      <c r="G21" s="274"/>
      <c r="H21" s="275"/>
      <c r="I21" s="179">
        <v>3</v>
      </c>
      <c r="J21" s="277">
        <v>10</v>
      </c>
    </row>
    <row r="22" spans="1:14" ht="30" customHeight="1" x14ac:dyDescent="0.25">
      <c r="A22" s="224" t="s">
        <v>222</v>
      </c>
      <c r="B22" s="271"/>
      <c r="C22" s="271"/>
      <c r="D22" s="271"/>
      <c r="E22" s="269"/>
      <c r="F22" s="269"/>
      <c r="G22" s="270"/>
      <c r="H22" s="269"/>
      <c r="I22" s="269"/>
      <c r="J22" s="272">
        <f t="shared" ref="J22:J25" si="1">SUM(B22:I22)</f>
        <v>0</v>
      </c>
    </row>
    <row r="23" spans="1:14" ht="15" customHeight="1" thickBot="1" x14ac:dyDescent="0.3">
      <c r="A23" s="61" t="s">
        <v>87</v>
      </c>
      <c r="B23" s="275"/>
      <c r="C23" s="275"/>
      <c r="D23" s="275"/>
      <c r="E23" s="179"/>
      <c r="F23" s="179"/>
      <c r="G23" s="278"/>
      <c r="H23" s="179"/>
      <c r="I23" s="179"/>
      <c r="J23" s="277">
        <f t="shared" si="1"/>
        <v>0</v>
      </c>
    </row>
    <row r="24" spans="1:14" ht="15" customHeight="1" x14ac:dyDescent="0.25">
      <c r="A24" s="224" t="s">
        <v>77</v>
      </c>
      <c r="B24" s="271"/>
      <c r="C24" s="271"/>
      <c r="D24" s="271"/>
      <c r="E24" s="269"/>
      <c r="F24" s="269"/>
      <c r="G24" s="270"/>
      <c r="H24" s="269"/>
      <c r="I24" s="269"/>
      <c r="J24" s="272">
        <f t="shared" si="1"/>
        <v>0</v>
      </c>
    </row>
    <row r="25" spans="1:14" ht="15" customHeight="1" thickBot="1" x14ac:dyDescent="0.3">
      <c r="A25" s="61" t="s">
        <v>87</v>
      </c>
      <c r="B25" s="275"/>
      <c r="C25" s="275"/>
      <c r="D25" s="275"/>
      <c r="E25" s="179"/>
      <c r="F25" s="179"/>
      <c r="G25" s="274"/>
      <c r="H25" s="179"/>
      <c r="I25" s="179"/>
      <c r="J25" s="277">
        <f t="shared" si="1"/>
        <v>0</v>
      </c>
      <c r="N25" t="s">
        <v>299</v>
      </c>
    </row>
    <row r="26" spans="1:14" ht="30" customHeight="1" x14ac:dyDescent="0.25">
      <c r="A26" s="283" t="s">
        <v>341</v>
      </c>
      <c r="B26" s="279">
        <f>SUM(B6,B8,B10,B12,B14,B16,B18,B20,B22,B24)</f>
        <v>8</v>
      </c>
      <c r="C26" s="279">
        <f t="shared" ref="C26:F27" si="2">SUM(C6,C8,C10,C12,C14,C16,C18,C20,C22,C24)</f>
        <v>31</v>
      </c>
      <c r="D26" s="279">
        <f t="shared" si="2"/>
        <v>67</v>
      </c>
      <c r="E26" s="279">
        <f t="shared" si="2"/>
        <v>136</v>
      </c>
      <c r="F26" s="279">
        <f t="shared" si="2"/>
        <v>8</v>
      </c>
      <c r="G26" s="280"/>
      <c r="H26" s="279">
        <f>SUM(H22,H24)</f>
        <v>0</v>
      </c>
      <c r="I26" s="279">
        <f>SUM(I6,I8,I10,I12,I14,I16,I18,I20,I22,I24)</f>
        <v>44</v>
      </c>
      <c r="J26" s="279">
        <f>SUM(J6,J8,J10,J12,J14,J16,J18,J20,J22,J24)</f>
        <v>197</v>
      </c>
      <c r="K26" s="28"/>
    </row>
    <row r="27" spans="1:14" ht="15" customHeight="1" thickBot="1" x14ac:dyDescent="0.3">
      <c r="A27" s="61" t="s">
        <v>87</v>
      </c>
      <c r="B27" s="281">
        <f>SUM(B7,B9,B11,B13,B15,B17,B19,B21,B23,B25)</f>
        <v>1</v>
      </c>
      <c r="C27" s="281">
        <f t="shared" si="2"/>
        <v>10</v>
      </c>
      <c r="D27" s="281">
        <f t="shared" si="2"/>
        <v>27</v>
      </c>
      <c r="E27" s="281">
        <f t="shared" si="2"/>
        <v>35</v>
      </c>
      <c r="F27" s="281">
        <f t="shared" si="2"/>
        <v>4</v>
      </c>
      <c r="G27" s="275"/>
      <c r="H27" s="281">
        <f>SUM(H23,H25)</f>
        <v>0</v>
      </c>
      <c r="I27" s="281">
        <f>SUM(I7,I9,I11,I13,I15,I17,I19,I21,I23,I25)</f>
        <v>16</v>
      </c>
      <c r="J27" s="281">
        <f>SUM(J7,J9,J11,J13,J15,J17,J19,J21,J23,J25)</f>
        <v>71</v>
      </c>
    </row>
    <row r="28" spans="1:14" ht="15" customHeight="1" x14ac:dyDescent="0.25">
      <c r="A28" s="284" t="s">
        <v>90</v>
      </c>
      <c r="B28" s="212">
        <f t="shared" ref="B28:J29" si="3">B26+B4</f>
        <v>9</v>
      </c>
      <c r="C28" s="212">
        <f t="shared" si="3"/>
        <v>35</v>
      </c>
      <c r="D28" s="212">
        <f t="shared" si="3"/>
        <v>90</v>
      </c>
      <c r="E28" s="212">
        <f t="shared" si="3"/>
        <v>159</v>
      </c>
      <c r="F28" s="212">
        <f t="shared" si="3"/>
        <v>9</v>
      </c>
      <c r="G28" s="212">
        <f t="shared" si="3"/>
        <v>11</v>
      </c>
      <c r="H28" s="212">
        <f t="shared" si="3"/>
        <v>0</v>
      </c>
      <c r="I28" s="212">
        <f t="shared" si="3"/>
        <v>44</v>
      </c>
      <c r="J28" s="213">
        <f t="shared" si="3"/>
        <v>260</v>
      </c>
    </row>
    <row r="29" spans="1:14" ht="15" customHeight="1" thickBot="1" x14ac:dyDescent="0.3">
      <c r="A29" s="61" t="s">
        <v>87</v>
      </c>
      <c r="B29" s="281">
        <f t="shared" si="3"/>
        <v>1</v>
      </c>
      <c r="C29" s="281">
        <f t="shared" si="3"/>
        <v>11</v>
      </c>
      <c r="D29" s="281">
        <f t="shared" si="3"/>
        <v>30</v>
      </c>
      <c r="E29" s="281">
        <f t="shared" si="3"/>
        <v>40</v>
      </c>
      <c r="F29" s="281">
        <f t="shared" si="3"/>
        <v>4</v>
      </c>
      <c r="G29" s="281">
        <f t="shared" si="3"/>
        <v>1</v>
      </c>
      <c r="H29" s="281">
        <f t="shared" si="3"/>
        <v>0</v>
      </c>
      <c r="I29" s="281">
        <f t="shared" si="3"/>
        <v>16</v>
      </c>
      <c r="J29" s="277">
        <f t="shared" si="3"/>
        <v>81</v>
      </c>
    </row>
    <row r="30" spans="1:14" ht="15" customHeight="1" x14ac:dyDescent="0.2">
      <c r="A30" s="37"/>
      <c r="B30" s="244"/>
      <c r="C30" s="244"/>
      <c r="D30" s="244"/>
      <c r="E30" s="244"/>
      <c r="F30" s="244"/>
      <c r="G30" s="244"/>
      <c r="H30" s="244"/>
      <c r="I30" s="244"/>
      <c r="J30" s="244"/>
      <c r="K30" s="20"/>
      <c r="L30" s="20"/>
      <c r="M30" s="20"/>
      <c r="N30" s="20"/>
    </row>
    <row r="31" spans="1:14" ht="27.75" customHeight="1" x14ac:dyDescent="0.2">
      <c r="A31" s="531"/>
      <c r="B31" s="531"/>
      <c r="C31" s="531"/>
      <c r="D31" s="531"/>
      <c r="E31" s="531"/>
      <c r="F31" s="531"/>
      <c r="G31" s="531"/>
      <c r="H31" s="531"/>
      <c r="I31" s="531"/>
      <c r="J31" s="531"/>
      <c r="K31" s="20"/>
      <c r="L31" s="20"/>
      <c r="M31" s="20"/>
      <c r="N31" s="20"/>
    </row>
    <row r="32" spans="1:14" ht="15" customHeight="1" x14ac:dyDescent="0.2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20"/>
      <c r="L32" s="20"/>
      <c r="M32" s="20"/>
      <c r="N32" s="20"/>
    </row>
    <row r="33" spans="1:14" ht="15" customHeight="1" x14ac:dyDescent="0.2">
      <c r="A33" s="439"/>
      <c r="B33" s="439"/>
      <c r="C33" s="439"/>
      <c r="D33" s="439"/>
      <c r="E33" s="439"/>
      <c r="F33" s="439"/>
      <c r="G33" s="439"/>
      <c r="H33" s="439"/>
      <c r="I33" s="439"/>
      <c r="J33" s="439"/>
      <c r="K33" s="20"/>
      <c r="L33" s="20"/>
      <c r="M33" s="20"/>
      <c r="N33" s="20"/>
    </row>
    <row r="34" spans="1:14" s="39" customFormat="1" ht="27.75" customHeight="1" x14ac:dyDescent="0.2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71"/>
      <c r="L34" s="71"/>
      <c r="M34" s="71"/>
      <c r="N34" s="71"/>
    </row>
    <row r="35" spans="1:14" s="39" customFormat="1" ht="27.75" customHeight="1" x14ac:dyDescent="0.2">
      <c r="A35" s="439"/>
      <c r="B35" s="439"/>
      <c r="C35" s="439"/>
      <c r="D35" s="439"/>
      <c r="E35" s="439"/>
      <c r="F35" s="439"/>
      <c r="G35" s="439"/>
      <c r="H35" s="439"/>
      <c r="I35" s="439"/>
      <c r="J35" s="439"/>
      <c r="K35" s="71"/>
      <c r="L35" s="71"/>
      <c r="M35" s="71"/>
      <c r="N35" s="71"/>
    </row>
    <row r="36" spans="1:14" ht="15" customHeight="1" x14ac:dyDescent="0.2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1"/>
      <c r="L36" s="1"/>
      <c r="M36" s="1"/>
      <c r="N36" s="1"/>
    </row>
    <row r="37" spans="1:14" ht="15" customHeight="1" x14ac:dyDescent="0.2">
      <c r="A37" s="1"/>
      <c r="K37" s="1"/>
      <c r="L37" s="1"/>
      <c r="M37" s="1"/>
      <c r="N37" s="1"/>
    </row>
    <row r="38" spans="1:14" ht="12.75" x14ac:dyDescent="0.2">
      <c r="A38" s="67"/>
      <c r="B38" s="282"/>
      <c r="C38" s="282"/>
      <c r="D38" s="282"/>
      <c r="E38" s="282"/>
      <c r="F38" s="282"/>
      <c r="G38" s="282"/>
      <c r="H38" s="282"/>
      <c r="I38" s="282"/>
      <c r="J38" s="282"/>
      <c r="K38" s="1"/>
      <c r="L38" s="1"/>
      <c r="M38" s="1"/>
      <c r="N38" s="1"/>
    </row>
    <row r="39" spans="1:14" ht="12.75" x14ac:dyDescent="0.2">
      <c r="A39" s="1"/>
      <c r="K39" s="1"/>
      <c r="L39" s="1"/>
      <c r="M39" s="1"/>
      <c r="N39" s="1"/>
    </row>
    <row r="40" spans="1:14" ht="12.75" x14ac:dyDescent="0.2">
      <c r="A40" s="1"/>
      <c r="K40" s="1"/>
      <c r="L40" s="1"/>
      <c r="M40" s="1"/>
      <c r="N40" s="1"/>
    </row>
    <row r="41" spans="1:14" ht="12.75" x14ac:dyDescent="0.2">
      <c r="A41" s="1"/>
      <c r="K41" s="1"/>
      <c r="L41" s="1"/>
      <c r="M41" s="1"/>
      <c r="N41" s="1"/>
    </row>
    <row r="42" spans="1:14" ht="12.75" x14ac:dyDescent="0.2">
      <c r="A42" s="1"/>
      <c r="K42" s="1"/>
      <c r="L42" s="1"/>
      <c r="M42" s="1"/>
      <c r="N42" s="1"/>
    </row>
    <row r="43" spans="1:14" ht="12.75" x14ac:dyDescent="0.2">
      <c r="A43" s="1"/>
      <c r="K43" s="1"/>
      <c r="L43" s="1"/>
      <c r="M43" s="1"/>
      <c r="N43" s="1"/>
    </row>
    <row r="44" spans="1:14" ht="12.75" x14ac:dyDescent="0.2">
      <c r="A44" s="1"/>
      <c r="K44" s="1"/>
      <c r="L44" s="1"/>
      <c r="M44" s="1"/>
      <c r="N44" s="1"/>
    </row>
    <row r="45" spans="1:14" ht="12.75" x14ac:dyDescent="0.2">
      <c r="A45" s="1"/>
      <c r="K45" s="1"/>
      <c r="L45" s="1"/>
      <c r="M45" s="1"/>
      <c r="N45" s="1"/>
    </row>
  </sheetData>
  <mergeCells count="17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1:J31"/>
    <mergeCell ref="A36:J36"/>
    <mergeCell ref="J2:J3"/>
    <mergeCell ref="A33:J33"/>
    <mergeCell ref="A32:J32"/>
    <mergeCell ref="A34:J34"/>
    <mergeCell ref="A35:J35"/>
  </mergeCells>
  <pageMargins left="0.70866141732283472" right="0.70866141732283472" top="0.74803149606299213" bottom="0.74803149606299213" header="0.31496062992125984" footer="0.31496062992125984"/>
  <pageSetup paperSize="9" scale="76" firstPageNumber="119" fitToHeight="0" orientation="landscape" useFirstPageNumber="1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opLeftCell="A4" zoomScaleNormal="100" workbookViewId="0">
      <selection activeCell="P32" sqref="P32"/>
    </sheetView>
  </sheetViews>
  <sheetFormatPr defaultColWidth="9.140625" defaultRowHeight="12.75" x14ac:dyDescent="0.2"/>
  <cols>
    <col min="1" max="1" width="44.140625" style="2" customWidth="1"/>
    <col min="2" max="6" width="10.140625" style="109" customWidth="1"/>
    <col min="7" max="7" width="18" style="109" customWidth="1"/>
    <col min="8" max="8" width="14.28515625" style="109" customWidth="1"/>
    <col min="9" max="9" width="15.28515625" style="109" customWidth="1"/>
    <col min="10" max="10" width="14.28515625" style="109" customWidth="1"/>
    <col min="11" max="11" width="15.140625" style="109" customWidth="1"/>
    <col min="12" max="16384" width="9.140625" style="1"/>
  </cols>
  <sheetData>
    <row r="1" spans="1:11" ht="42.75" customHeight="1" x14ac:dyDescent="0.2">
      <c r="A1" s="449" t="s">
        <v>192</v>
      </c>
      <c r="B1" s="528"/>
      <c r="C1" s="528"/>
      <c r="D1" s="528"/>
      <c r="E1" s="528"/>
      <c r="F1" s="528"/>
      <c r="G1" s="528"/>
      <c r="H1" s="528"/>
      <c r="I1" s="528"/>
      <c r="J1" s="528"/>
      <c r="K1" s="529"/>
    </row>
    <row r="2" spans="1:11" s="4" customFormat="1" ht="18.75" customHeight="1" x14ac:dyDescent="0.2">
      <c r="A2" s="468" t="s">
        <v>247</v>
      </c>
      <c r="B2" s="416" t="s">
        <v>20</v>
      </c>
      <c r="C2" s="416"/>
      <c r="D2" s="416"/>
      <c r="E2" s="416"/>
      <c r="F2" s="416"/>
      <c r="G2" s="416"/>
      <c r="H2" s="405" t="s">
        <v>336</v>
      </c>
      <c r="I2" s="537"/>
      <c r="J2" s="537"/>
      <c r="K2" s="536" t="s">
        <v>338</v>
      </c>
    </row>
    <row r="3" spans="1:11" s="4" customFormat="1" ht="52.5" customHeight="1" thickBot="1" x14ac:dyDescent="0.25">
      <c r="A3" s="469"/>
      <c r="B3" s="80" t="s">
        <v>21</v>
      </c>
      <c r="C3" s="80" t="s">
        <v>22</v>
      </c>
      <c r="D3" s="80" t="s">
        <v>23</v>
      </c>
      <c r="E3" s="285" t="s">
        <v>24</v>
      </c>
      <c r="F3" s="80" t="s">
        <v>25</v>
      </c>
      <c r="G3" s="80" t="s">
        <v>53</v>
      </c>
      <c r="H3" s="80" t="s">
        <v>335</v>
      </c>
      <c r="I3" s="285" t="s">
        <v>227</v>
      </c>
      <c r="J3" s="80" t="s">
        <v>337</v>
      </c>
      <c r="K3" s="526"/>
    </row>
    <row r="4" spans="1:11" s="5" customFormat="1" ht="15" x14ac:dyDescent="0.2">
      <c r="A4" s="224" t="s">
        <v>248</v>
      </c>
      <c r="B4" s="286" t="s">
        <v>302</v>
      </c>
      <c r="C4" s="286">
        <v>2.5</v>
      </c>
      <c r="D4" s="286">
        <v>4</v>
      </c>
      <c r="E4" s="286" t="s">
        <v>302</v>
      </c>
      <c r="F4" s="286" t="s">
        <v>302</v>
      </c>
      <c r="G4" s="286" t="s">
        <v>302</v>
      </c>
      <c r="H4" s="287"/>
      <c r="I4" s="286" t="s">
        <v>302</v>
      </c>
      <c r="J4" s="286">
        <v>0.02</v>
      </c>
      <c r="K4" s="286" t="s">
        <v>302</v>
      </c>
    </row>
    <row r="5" spans="1:11" s="5" customFormat="1" ht="15" x14ac:dyDescent="0.2">
      <c r="A5" s="52" t="s">
        <v>178</v>
      </c>
      <c r="B5" s="288" t="s">
        <v>302</v>
      </c>
      <c r="C5" s="288" t="s">
        <v>302</v>
      </c>
      <c r="D5" s="288" t="s">
        <v>302</v>
      </c>
      <c r="E5" s="288" t="s">
        <v>302</v>
      </c>
      <c r="F5" s="288" t="s">
        <v>302</v>
      </c>
      <c r="G5" s="288" t="s">
        <v>302</v>
      </c>
      <c r="H5" s="289"/>
      <c r="I5" s="288" t="s">
        <v>302</v>
      </c>
      <c r="J5" s="288" t="s">
        <v>302</v>
      </c>
      <c r="K5" s="288" t="s">
        <v>302</v>
      </c>
    </row>
    <row r="6" spans="1:11" s="5" customFormat="1" ht="15" x14ac:dyDescent="0.2">
      <c r="A6" s="52" t="s">
        <v>179</v>
      </c>
      <c r="B6" s="288" t="s">
        <v>302</v>
      </c>
      <c r="C6" s="288" t="s">
        <v>302</v>
      </c>
      <c r="D6" s="288" t="s">
        <v>302</v>
      </c>
      <c r="E6" s="288" t="s">
        <v>302</v>
      </c>
      <c r="F6" s="288" t="s">
        <v>302</v>
      </c>
      <c r="G6" s="288" t="s">
        <v>302</v>
      </c>
      <c r="H6" s="289"/>
      <c r="I6" s="288" t="s">
        <v>302</v>
      </c>
      <c r="J6" s="288" t="s">
        <v>302</v>
      </c>
      <c r="K6" s="288" t="s">
        <v>302</v>
      </c>
    </row>
    <row r="7" spans="1:11" s="5" customFormat="1" ht="15" x14ac:dyDescent="0.2">
      <c r="A7" s="52" t="s">
        <v>175</v>
      </c>
      <c r="B7" s="288" t="s">
        <v>302</v>
      </c>
      <c r="C7" s="288" t="s">
        <v>302</v>
      </c>
      <c r="D7" s="288" t="s">
        <v>302</v>
      </c>
      <c r="E7" s="288" t="s">
        <v>302</v>
      </c>
      <c r="F7" s="288" t="s">
        <v>302</v>
      </c>
      <c r="G7" s="288" t="s">
        <v>302</v>
      </c>
      <c r="H7" s="289"/>
      <c r="I7" s="288" t="s">
        <v>302</v>
      </c>
      <c r="J7" s="288" t="s">
        <v>302</v>
      </c>
      <c r="K7" s="288" t="s">
        <v>302</v>
      </c>
    </row>
    <row r="8" spans="1:11" s="5" customFormat="1" ht="15" x14ac:dyDescent="0.2">
      <c r="A8" s="52" t="s">
        <v>176</v>
      </c>
      <c r="B8" s="288" t="s">
        <v>302</v>
      </c>
      <c r="C8" s="288">
        <v>1.5</v>
      </c>
      <c r="D8" s="288">
        <v>4</v>
      </c>
      <c r="E8" s="288" t="s">
        <v>302</v>
      </c>
      <c r="F8" s="288" t="s">
        <v>302</v>
      </c>
      <c r="G8" s="288" t="s">
        <v>302</v>
      </c>
      <c r="H8" s="289"/>
      <c r="I8" s="288" t="s">
        <v>302</v>
      </c>
      <c r="J8" s="288" t="s">
        <v>302</v>
      </c>
      <c r="K8" s="288" t="s">
        <v>302</v>
      </c>
    </row>
    <row r="9" spans="1:11" s="5" customFormat="1" ht="15" x14ac:dyDescent="0.2">
      <c r="A9" s="52" t="s">
        <v>177</v>
      </c>
      <c r="B9" s="288" t="s">
        <v>302</v>
      </c>
      <c r="C9" s="288">
        <v>1</v>
      </c>
      <c r="D9" s="288" t="s">
        <v>302</v>
      </c>
      <c r="E9" s="288" t="s">
        <v>302</v>
      </c>
      <c r="F9" s="288" t="s">
        <v>302</v>
      </c>
      <c r="G9" s="288" t="s">
        <v>302</v>
      </c>
      <c r="H9" s="289"/>
      <c r="I9" s="288" t="s">
        <v>302</v>
      </c>
      <c r="J9" s="288" t="s">
        <v>302</v>
      </c>
      <c r="K9" s="288" t="s">
        <v>302</v>
      </c>
    </row>
    <row r="10" spans="1:11" s="5" customFormat="1" ht="15" x14ac:dyDescent="0.2">
      <c r="A10" s="52" t="s">
        <v>180</v>
      </c>
      <c r="B10" s="288" t="s">
        <v>302</v>
      </c>
      <c r="C10" s="288" t="s">
        <v>302</v>
      </c>
      <c r="D10" s="288" t="s">
        <v>302</v>
      </c>
      <c r="E10" s="288" t="s">
        <v>302</v>
      </c>
      <c r="F10" s="288" t="s">
        <v>302</v>
      </c>
      <c r="G10" s="288" t="s">
        <v>302</v>
      </c>
      <c r="H10" s="289"/>
      <c r="I10" s="288" t="s">
        <v>302</v>
      </c>
      <c r="J10" s="288">
        <v>0.02</v>
      </c>
      <c r="K10" s="288" t="s">
        <v>302</v>
      </c>
    </row>
    <row r="11" spans="1:11" s="5" customFormat="1" ht="13.5" customHeight="1" thickBot="1" x14ac:dyDescent="0.25">
      <c r="A11" s="52" t="s">
        <v>193</v>
      </c>
      <c r="B11" s="290" t="s">
        <v>302</v>
      </c>
      <c r="C11" s="290" t="s">
        <v>302</v>
      </c>
      <c r="D11" s="290">
        <v>1</v>
      </c>
      <c r="E11" s="290" t="s">
        <v>302</v>
      </c>
      <c r="F11" s="290" t="s">
        <v>302</v>
      </c>
      <c r="G11" s="290" t="s">
        <v>302</v>
      </c>
      <c r="H11" s="291"/>
      <c r="I11" s="290" t="s">
        <v>302</v>
      </c>
      <c r="J11" s="290" t="s">
        <v>302</v>
      </c>
      <c r="K11" s="290" t="s">
        <v>302</v>
      </c>
    </row>
    <row r="12" spans="1:11" s="5" customFormat="1" ht="13.5" customHeight="1" x14ac:dyDescent="0.2">
      <c r="A12" s="224" t="s">
        <v>284</v>
      </c>
      <c r="B12" s="292" t="s">
        <v>302</v>
      </c>
      <c r="C12" s="292">
        <v>1</v>
      </c>
      <c r="D12" s="292">
        <v>0.97</v>
      </c>
      <c r="E12" s="292" t="s">
        <v>302</v>
      </c>
      <c r="F12" s="292" t="s">
        <v>302</v>
      </c>
      <c r="G12" s="292" t="s">
        <v>302</v>
      </c>
      <c r="H12" s="293"/>
      <c r="I12" s="292" t="s">
        <v>302</v>
      </c>
      <c r="J12" s="292">
        <v>0.03</v>
      </c>
      <c r="K12" s="292">
        <v>0.8</v>
      </c>
    </row>
    <row r="13" spans="1:11" s="5" customFormat="1" ht="13.5" customHeight="1" x14ac:dyDescent="0.2">
      <c r="A13" s="52" t="s">
        <v>178</v>
      </c>
      <c r="B13" s="288" t="s">
        <v>302</v>
      </c>
      <c r="C13" s="288" t="s">
        <v>302</v>
      </c>
      <c r="D13" s="288" t="s">
        <v>302</v>
      </c>
      <c r="E13" s="288" t="s">
        <v>302</v>
      </c>
      <c r="F13" s="288" t="s">
        <v>302</v>
      </c>
      <c r="G13" s="288" t="s">
        <v>302</v>
      </c>
      <c r="H13" s="289"/>
      <c r="I13" s="288" t="s">
        <v>302</v>
      </c>
      <c r="J13" s="288" t="s">
        <v>302</v>
      </c>
      <c r="K13" s="288" t="s">
        <v>302</v>
      </c>
    </row>
    <row r="14" spans="1:11" s="5" customFormat="1" ht="13.5" customHeight="1" x14ac:dyDescent="0.2">
      <c r="A14" s="52" t="s">
        <v>179</v>
      </c>
      <c r="B14" s="288" t="s">
        <v>302</v>
      </c>
      <c r="C14" s="288" t="s">
        <v>302</v>
      </c>
      <c r="D14" s="288" t="s">
        <v>302</v>
      </c>
      <c r="E14" s="288" t="s">
        <v>302</v>
      </c>
      <c r="F14" s="288" t="s">
        <v>302</v>
      </c>
      <c r="G14" s="288" t="s">
        <v>302</v>
      </c>
      <c r="H14" s="289"/>
      <c r="I14" s="288" t="s">
        <v>302</v>
      </c>
      <c r="J14" s="288" t="s">
        <v>302</v>
      </c>
      <c r="K14" s="288" t="s">
        <v>302</v>
      </c>
    </row>
    <row r="15" spans="1:11" s="5" customFormat="1" ht="13.5" customHeight="1" x14ac:dyDescent="0.2">
      <c r="A15" s="52" t="s">
        <v>175</v>
      </c>
      <c r="B15" s="288" t="s">
        <v>302</v>
      </c>
      <c r="C15" s="288" t="s">
        <v>302</v>
      </c>
      <c r="D15" s="288" t="s">
        <v>302</v>
      </c>
      <c r="E15" s="288" t="s">
        <v>302</v>
      </c>
      <c r="F15" s="288" t="s">
        <v>302</v>
      </c>
      <c r="G15" s="288" t="s">
        <v>302</v>
      </c>
      <c r="H15" s="289"/>
      <c r="I15" s="288" t="s">
        <v>302</v>
      </c>
      <c r="J15" s="288" t="s">
        <v>302</v>
      </c>
      <c r="K15" s="288" t="s">
        <v>302</v>
      </c>
    </row>
    <row r="16" spans="1:11" s="5" customFormat="1" ht="13.5" customHeight="1" x14ac:dyDescent="0.2">
      <c r="A16" s="52" t="s">
        <v>176</v>
      </c>
      <c r="B16" s="288" t="s">
        <v>302</v>
      </c>
      <c r="C16" s="288">
        <v>1</v>
      </c>
      <c r="D16" s="288">
        <v>0.97</v>
      </c>
      <c r="E16" s="288" t="s">
        <v>302</v>
      </c>
      <c r="F16" s="288" t="s">
        <v>302</v>
      </c>
      <c r="G16" s="288" t="s">
        <v>302</v>
      </c>
      <c r="H16" s="289"/>
      <c r="I16" s="288" t="s">
        <v>302</v>
      </c>
      <c r="J16" s="288">
        <v>0.03</v>
      </c>
      <c r="K16" s="288" t="s">
        <v>302</v>
      </c>
    </row>
    <row r="17" spans="1:11" s="5" customFormat="1" ht="13.5" customHeight="1" x14ac:dyDescent="0.2">
      <c r="A17" s="52" t="s">
        <v>177</v>
      </c>
      <c r="B17" s="288" t="s">
        <v>302</v>
      </c>
      <c r="C17" s="288" t="s">
        <v>302</v>
      </c>
      <c r="D17" s="288" t="s">
        <v>302</v>
      </c>
      <c r="E17" s="288" t="s">
        <v>302</v>
      </c>
      <c r="F17" s="288" t="s">
        <v>302</v>
      </c>
      <c r="G17" s="288" t="s">
        <v>302</v>
      </c>
      <c r="H17" s="289"/>
      <c r="I17" s="288" t="s">
        <v>302</v>
      </c>
      <c r="J17" s="288" t="s">
        <v>302</v>
      </c>
      <c r="K17" s="288" t="s">
        <v>302</v>
      </c>
    </row>
    <row r="18" spans="1:11" s="5" customFormat="1" ht="13.5" customHeight="1" x14ac:dyDescent="0.2">
      <c r="A18" s="52" t="s">
        <v>180</v>
      </c>
      <c r="B18" s="288" t="s">
        <v>302</v>
      </c>
      <c r="C18" s="288" t="s">
        <v>302</v>
      </c>
      <c r="D18" s="288">
        <v>0.2</v>
      </c>
      <c r="E18" s="288" t="s">
        <v>302</v>
      </c>
      <c r="F18" s="288" t="s">
        <v>302</v>
      </c>
      <c r="G18" s="288" t="s">
        <v>302</v>
      </c>
      <c r="H18" s="289"/>
      <c r="I18" s="288" t="s">
        <v>302</v>
      </c>
      <c r="J18" s="288" t="s">
        <v>302</v>
      </c>
      <c r="K18" s="288">
        <v>0.8</v>
      </c>
    </row>
    <row r="19" spans="1:11" s="5" customFormat="1" ht="13.5" customHeight="1" thickBot="1" x14ac:dyDescent="0.25">
      <c r="A19" s="52" t="s">
        <v>193</v>
      </c>
      <c r="B19" s="253" t="s">
        <v>302</v>
      </c>
      <c r="C19" s="253">
        <v>1</v>
      </c>
      <c r="D19" s="253">
        <v>0.77</v>
      </c>
      <c r="E19" s="253" t="s">
        <v>302</v>
      </c>
      <c r="F19" s="253" t="s">
        <v>302</v>
      </c>
      <c r="G19" s="253" t="s">
        <v>302</v>
      </c>
      <c r="H19" s="294"/>
      <c r="I19" s="253" t="s">
        <v>302</v>
      </c>
      <c r="J19" s="253" t="s">
        <v>302</v>
      </c>
      <c r="K19" s="253">
        <v>0.8</v>
      </c>
    </row>
    <row r="20" spans="1:11" s="5" customFormat="1" ht="13.5" customHeight="1" x14ac:dyDescent="0.2">
      <c r="A20" s="224" t="s">
        <v>250</v>
      </c>
      <c r="B20" s="286" t="s">
        <v>302</v>
      </c>
      <c r="C20" s="286">
        <v>0.84</v>
      </c>
      <c r="D20" s="286">
        <v>1.61</v>
      </c>
      <c r="E20" s="286" t="s">
        <v>302</v>
      </c>
      <c r="F20" s="286" t="s">
        <v>302</v>
      </c>
      <c r="G20" s="286" t="s">
        <v>302</v>
      </c>
      <c r="H20" s="287"/>
      <c r="I20" s="286" t="s">
        <v>302</v>
      </c>
      <c r="J20" s="286">
        <v>1</v>
      </c>
      <c r="K20" s="286" t="s">
        <v>302</v>
      </c>
    </row>
    <row r="21" spans="1:11" s="5" customFormat="1" ht="13.5" customHeight="1" x14ac:dyDescent="0.2">
      <c r="A21" s="52" t="s">
        <v>178</v>
      </c>
      <c r="B21" s="288" t="s">
        <v>302</v>
      </c>
      <c r="C21" s="288" t="s">
        <v>302</v>
      </c>
      <c r="D21" s="288" t="s">
        <v>302</v>
      </c>
      <c r="E21" s="288" t="s">
        <v>302</v>
      </c>
      <c r="F21" s="288" t="s">
        <v>302</v>
      </c>
      <c r="G21" s="288" t="s">
        <v>302</v>
      </c>
      <c r="H21" s="289"/>
      <c r="I21" s="288" t="s">
        <v>302</v>
      </c>
      <c r="J21" s="288" t="s">
        <v>302</v>
      </c>
      <c r="K21" s="288" t="s">
        <v>302</v>
      </c>
    </row>
    <row r="22" spans="1:11" s="5" customFormat="1" ht="13.5" customHeight="1" x14ac:dyDescent="0.2">
      <c r="A22" s="52" t="s">
        <v>179</v>
      </c>
      <c r="B22" s="288" t="s">
        <v>302</v>
      </c>
      <c r="C22" s="288" t="s">
        <v>302</v>
      </c>
      <c r="D22" s="288" t="s">
        <v>302</v>
      </c>
      <c r="E22" s="288" t="s">
        <v>302</v>
      </c>
      <c r="F22" s="288" t="s">
        <v>302</v>
      </c>
      <c r="G22" s="288" t="s">
        <v>302</v>
      </c>
      <c r="H22" s="289"/>
      <c r="I22" s="288" t="s">
        <v>302</v>
      </c>
      <c r="J22" s="288" t="s">
        <v>302</v>
      </c>
      <c r="K22" s="288" t="s">
        <v>302</v>
      </c>
    </row>
    <row r="23" spans="1:11" s="5" customFormat="1" ht="13.5" customHeight="1" x14ac:dyDescent="0.2">
      <c r="A23" s="52" t="s">
        <v>175</v>
      </c>
      <c r="B23" s="288" t="s">
        <v>302</v>
      </c>
      <c r="C23" s="288" t="s">
        <v>302</v>
      </c>
      <c r="D23" s="288" t="s">
        <v>302</v>
      </c>
      <c r="E23" s="288" t="s">
        <v>302</v>
      </c>
      <c r="F23" s="288" t="s">
        <v>302</v>
      </c>
      <c r="G23" s="288" t="s">
        <v>302</v>
      </c>
      <c r="H23" s="289"/>
      <c r="I23" s="288" t="s">
        <v>302</v>
      </c>
      <c r="J23" s="288" t="s">
        <v>302</v>
      </c>
      <c r="K23" s="288" t="s">
        <v>302</v>
      </c>
    </row>
    <row r="24" spans="1:11" s="5" customFormat="1" ht="13.5" customHeight="1" x14ac:dyDescent="0.2">
      <c r="A24" s="52" t="s">
        <v>176</v>
      </c>
      <c r="B24" s="288" t="s">
        <v>302</v>
      </c>
      <c r="C24" s="288">
        <v>0.84</v>
      </c>
      <c r="D24" s="288">
        <v>0.61</v>
      </c>
      <c r="E24" s="288" t="s">
        <v>302</v>
      </c>
      <c r="F24" s="288" t="s">
        <v>302</v>
      </c>
      <c r="G24" s="288" t="s">
        <v>302</v>
      </c>
      <c r="H24" s="289"/>
      <c r="I24" s="288" t="s">
        <v>302</v>
      </c>
      <c r="J24" s="288">
        <v>1</v>
      </c>
      <c r="K24" s="288" t="s">
        <v>302</v>
      </c>
    </row>
    <row r="25" spans="1:11" s="5" customFormat="1" ht="13.5" customHeight="1" x14ac:dyDescent="0.2">
      <c r="A25" s="52" t="s">
        <v>177</v>
      </c>
      <c r="B25" s="288" t="s">
        <v>302</v>
      </c>
      <c r="C25" s="288" t="s">
        <v>302</v>
      </c>
      <c r="D25" s="288">
        <v>1</v>
      </c>
      <c r="E25" s="288" t="s">
        <v>302</v>
      </c>
      <c r="F25" s="288" t="s">
        <v>302</v>
      </c>
      <c r="G25" s="288" t="s">
        <v>302</v>
      </c>
      <c r="H25" s="289"/>
      <c r="I25" s="288" t="s">
        <v>302</v>
      </c>
      <c r="J25" s="288" t="s">
        <v>302</v>
      </c>
      <c r="K25" s="288" t="s">
        <v>302</v>
      </c>
    </row>
    <row r="26" spans="1:11" s="5" customFormat="1" ht="13.5" customHeight="1" x14ac:dyDescent="0.2">
      <c r="A26" s="52" t="s">
        <v>180</v>
      </c>
      <c r="B26" s="288" t="s">
        <v>302</v>
      </c>
      <c r="C26" s="288" t="s">
        <v>302</v>
      </c>
      <c r="D26" s="288" t="s">
        <v>302</v>
      </c>
      <c r="E26" s="288" t="s">
        <v>302</v>
      </c>
      <c r="F26" s="288" t="s">
        <v>302</v>
      </c>
      <c r="G26" s="288" t="s">
        <v>302</v>
      </c>
      <c r="H26" s="289"/>
      <c r="I26" s="288" t="s">
        <v>302</v>
      </c>
      <c r="J26" s="288" t="s">
        <v>302</v>
      </c>
      <c r="K26" s="288" t="s">
        <v>302</v>
      </c>
    </row>
    <row r="27" spans="1:11" s="5" customFormat="1" ht="13.5" customHeight="1" thickBot="1" x14ac:dyDescent="0.25">
      <c r="A27" s="52" t="s">
        <v>193</v>
      </c>
      <c r="B27" s="290" t="s">
        <v>302</v>
      </c>
      <c r="C27" s="290">
        <v>0.84</v>
      </c>
      <c r="D27" s="290">
        <v>0.41</v>
      </c>
      <c r="E27" s="290" t="s">
        <v>302</v>
      </c>
      <c r="F27" s="290" t="s">
        <v>302</v>
      </c>
      <c r="G27" s="290" t="s">
        <v>302</v>
      </c>
      <c r="H27" s="291"/>
      <c r="I27" s="290" t="s">
        <v>302</v>
      </c>
      <c r="J27" s="290">
        <v>1</v>
      </c>
      <c r="K27" s="290" t="s">
        <v>302</v>
      </c>
    </row>
    <row r="28" spans="1:11" s="5" customFormat="1" ht="13.5" customHeight="1" x14ac:dyDescent="0.2">
      <c r="A28" s="224" t="s">
        <v>251</v>
      </c>
      <c r="B28" s="292" t="s">
        <v>302</v>
      </c>
      <c r="C28" s="292" t="s">
        <v>302</v>
      </c>
      <c r="D28" s="292">
        <v>3.2</v>
      </c>
      <c r="E28" s="292" t="s">
        <v>302</v>
      </c>
      <c r="F28" s="292" t="s">
        <v>302</v>
      </c>
      <c r="G28" s="292" t="s">
        <v>302</v>
      </c>
      <c r="H28" s="293"/>
      <c r="I28" s="292" t="s">
        <v>302</v>
      </c>
      <c r="J28" s="292" t="s">
        <v>302</v>
      </c>
      <c r="K28" s="292" t="s">
        <v>302</v>
      </c>
    </row>
    <row r="29" spans="1:11" s="5" customFormat="1" ht="13.5" customHeight="1" x14ac:dyDescent="0.2">
      <c r="A29" s="52" t="s">
        <v>178</v>
      </c>
      <c r="B29" s="288" t="s">
        <v>302</v>
      </c>
      <c r="C29" s="288" t="s">
        <v>302</v>
      </c>
      <c r="D29" s="288" t="s">
        <v>302</v>
      </c>
      <c r="E29" s="288" t="s">
        <v>302</v>
      </c>
      <c r="F29" s="288" t="s">
        <v>302</v>
      </c>
      <c r="G29" s="288" t="s">
        <v>302</v>
      </c>
      <c r="H29" s="289"/>
      <c r="I29" s="288" t="s">
        <v>302</v>
      </c>
      <c r="J29" s="288" t="s">
        <v>302</v>
      </c>
      <c r="K29" s="288" t="s">
        <v>302</v>
      </c>
    </row>
    <row r="30" spans="1:11" s="5" customFormat="1" ht="13.5" customHeight="1" x14ac:dyDescent="0.2">
      <c r="A30" s="52" t="s">
        <v>179</v>
      </c>
      <c r="B30" s="288" t="s">
        <v>302</v>
      </c>
      <c r="C30" s="288" t="s">
        <v>302</v>
      </c>
      <c r="D30" s="288" t="s">
        <v>302</v>
      </c>
      <c r="E30" s="288" t="s">
        <v>302</v>
      </c>
      <c r="F30" s="288" t="s">
        <v>302</v>
      </c>
      <c r="G30" s="288" t="s">
        <v>302</v>
      </c>
      <c r="H30" s="289"/>
      <c r="I30" s="288" t="s">
        <v>302</v>
      </c>
      <c r="J30" s="288" t="s">
        <v>302</v>
      </c>
      <c r="K30" s="288" t="s">
        <v>302</v>
      </c>
    </row>
    <row r="31" spans="1:11" s="5" customFormat="1" ht="13.5" customHeight="1" x14ac:dyDescent="0.2">
      <c r="A31" s="52" t="s">
        <v>175</v>
      </c>
      <c r="B31" s="288" t="s">
        <v>302</v>
      </c>
      <c r="C31" s="288" t="s">
        <v>302</v>
      </c>
      <c r="D31" s="288" t="s">
        <v>302</v>
      </c>
      <c r="E31" s="288" t="s">
        <v>302</v>
      </c>
      <c r="F31" s="288" t="s">
        <v>302</v>
      </c>
      <c r="G31" s="288" t="s">
        <v>302</v>
      </c>
      <c r="H31" s="289"/>
      <c r="I31" s="288" t="s">
        <v>302</v>
      </c>
      <c r="J31" s="288" t="s">
        <v>302</v>
      </c>
      <c r="K31" s="288" t="s">
        <v>302</v>
      </c>
    </row>
    <row r="32" spans="1:11" s="5" customFormat="1" ht="13.5" customHeight="1" x14ac:dyDescent="0.2">
      <c r="A32" s="52" t="s">
        <v>176</v>
      </c>
      <c r="B32" s="288" t="s">
        <v>302</v>
      </c>
      <c r="C32" s="288" t="s">
        <v>302</v>
      </c>
      <c r="D32" s="288">
        <v>3.2</v>
      </c>
      <c r="E32" s="288" t="s">
        <v>302</v>
      </c>
      <c r="F32" s="288" t="s">
        <v>302</v>
      </c>
      <c r="G32" s="288" t="s">
        <v>302</v>
      </c>
      <c r="H32" s="289"/>
      <c r="I32" s="288" t="s">
        <v>302</v>
      </c>
      <c r="J32" s="288" t="s">
        <v>302</v>
      </c>
      <c r="K32" s="288" t="s">
        <v>302</v>
      </c>
    </row>
    <row r="33" spans="1:11" s="5" customFormat="1" ht="13.5" customHeight="1" x14ac:dyDescent="0.2">
      <c r="A33" s="52" t="s">
        <v>177</v>
      </c>
      <c r="B33" s="288" t="s">
        <v>302</v>
      </c>
      <c r="C33" s="288" t="s">
        <v>302</v>
      </c>
      <c r="D33" s="288" t="s">
        <v>302</v>
      </c>
      <c r="E33" s="288" t="s">
        <v>302</v>
      </c>
      <c r="F33" s="288" t="s">
        <v>302</v>
      </c>
      <c r="G33" s="288" t="s">
        <v>302</v>
      </c>
      <c r="H33" s="289"/>
      <c r="I33" s="288" t="s">
        <v>302</v>
      </c>
      <c r="J33" s="288" t="s">
        <v>302</v>
      </c>
      <c r="K33" s="288" t="s">
        <v>302</v>
      </c>
    </row>
    <row r="34" spans="1:11" s="5" customFormat="1" ht="13.5" customHeight="1" x14ac:dyDescent="0.2">
      <c r="A34" s="52" t="s">
        <v>180</v>
      </c>
      <c r="B34" s="288" t="s">
        <v>302</v>
      </c>
      <c r="C34" s="288" t="s">
        <v>302</v>
      </c>
      <c r="D34" s="288" t="s">
        <v>302</v>
      </c>
      <c r="E34" s="288" t="s">
        <v>302</v>
      </c>
      <c r="F34" s="288" t="s">
        <v>302</v>
      </c>
      <c r="G34" s="288" t="s">
        <v>302</v>
      </c>
      <c r="H34" s="289"/>
      <c r="I34" s="288" t="s">
        <v>302</v>
      </c>
      <c r="J34" s="288" t="s">
        <v>302</v>
      </c>
      <c r="K34" s="288" t="s">
        <v>302</v>
      </c>
    </row>
    <row r="35" spans="1:11" s="5" customFormat="1" ht="13.5" customHeight="1" thickBot="1" x14ac:dyDescent="0.25">
      <c r="A35" s="52" t="s">
        <v>193</v>
      </c>
      <c r="B35" s="253" t="s">
        <v>302</v>
      </c>
      <c r="C35" s="253" t="s">
        <v>302</v>
      </c>
      <c r="D35" s="253">
        <v>3</v>
      </c>
      <c r="E35" s="253" t="s">
        <v>302</v>
      </c>
      <c r="F35" s="253" t="s">
        <v>302</v>
      </c>
      <c r="G35" s="253" t="s">
        <v>302</v>
      </c>
      <c r="H35" s="294"/>
      <c r="I35" s="253" t="s">
        <v>302</v>
      </c>
      <c r="J35" s="253" t="s">
        <v>302</v>
      </c>
      <c r="K35" s="253" t="s">
        <v>302</v>
      </c>
    </row>
    <row r="36" spans="1:11" s="5" customFormat="1" ht="13.5" customHeight="1" x14ac:dyDescent="0.2">
      <c r="A36" s="224" t="s">
        <v>252</v>
      </c>
      <c r="B36" s="286" t="s">
        <v>302</v>
      </c>
      <c r="C36" s="286">
        <v>0.99</v>
      </c>
      <c r="D36" s="286">
        <v>0.52</v>
      </c>
      <c r="E36" s="286" t="s">
        <v>302</v>
      </c>
      <c r="F36" s="286" t="s">
        <v>302</v>
      </c>
      <c r="G36" s="286" t="s">
        <v>302</v>
      </c>
      <c r="H36" s="287"/>
      <c r="I36" s="286" t="s">
        <v>302</v>
      </c>
      <c r="J36" s="286">
        <v>0.12</v>
      </c>
      <c r="K36" s="286">
        <v>3.53</v>
      </c>
    </row>
    <row r="37" spans="1:11" s="5" customFormat="1" ht="13.5" customHeight="1" x14ac:dyDescent="0.2">
      <c r="A37" s="52" t="s">
        <v>178</v>
      </c>
      <c r="B37" s="288" t="s">
        <v>302</v>
      </c>
      <c r="C37" s="288" t="s">
        <v>302</v>
      </c>
      <c r="D37" s="288" t="s">
        <v>302</v>
      </c>
      <c r="E37" s="288" t="s">
        <v>302</v>
      </c>
      <c r="F37" s="288" t="s">
        <v>302</v>
      </c>
      <c r="G37" s="288" t="s">
        <v>302</v>
      </c>
      <c r="H37" s="289"/>
      <c r="I37" s="288" t="s">
        <v>302</v>
      </c>
      <c r="J37" s="288" t="s">
        <v>302</v>
      </c>
      <c r="K37" s="288" t="s">
        <v>302</v>
      </c>
    </row>
    <row r="38" spans="1:11" s="5" customFormat="1" ht="13.5" customHeight="1" x14ac:dyDescent="0.2">
      <c r="A38" s="52" t="s">
        <v>179</v>
      </c>
      <c r="B38" s="288" t="s">
        <v>302</v>
      </c>
      <c r="C38" s="288" t="s">
        <v>302</v>
      </c>
      <c r="D38" s="288" t="s">
        <v>302</v>
      </c>
      <c r="E38" s="288" t="s">
        <v>302</v>
      </c>
      <c r="F38" s="288" t="s">
        <v>302</v>
      </c>
      <c r="G38" s="288" t="s">
        <v>302</v>
      </c>
      <c r="H38" s="289"/>
      <c r="I38" s="288" t="s">
        <v>302</v>
      </c>
      <c r="J38" s="288" t="s">
        <v>302</v>
      </c>
      <c r="K38" s="288" t="s">
        <v>302</v>
      </c>
    </row>
    <row r="39" spans="1:11" s="5" customFormat="1" ht="13.5" customHeight="1" x14ac:dyDescent="0.2">
      <c r="A39" s="52" t="s">
        <v>175</v>
      </c>
      <c r="B39" s="288" t="s">
        <v>302</v>
      </c>
      <c r="C39" s="288" t="s">
        <v>302</v>
      </c>
      <c r="D39" s="288" t="s">
        <v>302</v>
      </c>
      <c r="E39" s="288" t="s">
        <v>302</v>
      </c>
      <c r="F39" s="288" t="s">
        <v>302</v>
      </c>
      <c r="G39" s="288" t="s">
        <v>302</v>
      </c>
      <c r="H39" s="289"/>
      <c r="I39" s="288" t="s">
        <v>302</v>
      </c>
      <c r="J39" s="288" t="s">
        <v>302</v>
      </c>
      <c r="K39" s="288" t="s">
        <v>302</v>
      </c>
    </row>
    <row r="40" spans="1:11" s="5" customFormat="1" ht="13.5" customHeight="1" x14ac:dyDescent="0.2">
      <c r="A40" s="52" t="s">
        <v>176</v>
      </c>
      <c r="B40" s="288" t="s">
        <v>302</v>
      </c>
      <c r="C40" s="288">
        <v>0.99</v>
      </c>
      <c r="D40" s="288">
        <v>0.4</v>
      </c>
      <c r="E40" s="288" t="s">
        <v>302</v>
      </c>
      <c r="F40" s="288" t="s">
        <v>302</v>
      </c>
      <c r="G40" s="288" t="s">
        <v>302</v>
      </c>
      <c r="H40" s="289"/>
      <c r="I40" s="288" t="s">
        <v>302</v>
      </c>
      <c r="J40" s="288" t="s">
        <v>302</v>
      </c>
      <c r="K40" s="288">
        <v>2.58</v>
      </c>
    </row>
    <row r="41" spans="1:11" s="5" customFormat="1" ht="13.5" customHeight="1" x14ac:dyDescent="0.2">
      <c r="A41" s="52" t="s">
        <v>177</v>
      </c>
      <c r="B41" s="288" t="s">
        <v>302</v>
      </c>
      <c r="C41" s="288" t="s">
        <v>302</v>
      </c>
      <c r="D41" s="288" t="s">
        <v>302</v>
      </c>
      <c r="E41" s="288" t="s">
        <v>302</v>
      </c>
      <c r="F41" s="288" t="s">
        <v>302</v>
      </c>
      <c r="G41" s="288" t="s">
        <v>302</v>
      </c>
      <c r="H41" s="289"/>
      <c r="I41" s="288" t="s">
        <v>302</v>
      </c>
      <c r="J41" s="288" t="s">
        <v>302</v>
      </c>
      <c r="K41" s="288" t="s">
        <v>302</v>
      </c>
    </row>
    <row r="42" spans="1:11" s="5" customFormat="1" ht="13.5" customHeight="1" x14ac:dyDescent="0.2">
      <c r="A42" s="52" t="s">
        <v>180</v>
      </c>
      <c r="B42" s="288" t="s">
        <v>302</v>
      </c>
      <c r="C42" s="288" t="s">
        <v>302</v>
      </c>
      <c r="D42" s="288">
        <v>0.12</v>
      </c>
      <c r="E42" s="288" t="s">
        <v>302</v>
      </c>
      <c r="F42" s="288" t="s">
        <v>302</v>
      </c>
      <c r="G42" s="288" t="s">
        <v>302</v>
      </c>
      <c r="H42" s="289"/>
      <c r="I42" s="288" t="s">
        <v>302</v>
      </c>
      <c r="J42" s="288">
        <v>0.12</v>
      </c>
      <c r="K42" s="288">
        <v>0.95</v>
      </c>
    </row>
    <row r="43" spans="1:11" s="5" customFormat="1" ht="13.5" customHeight="1" thickBot="1" x14ac:dyDescent="0.25">
      <c r="A43" s="52" t="s">
        <v>193</v>
      </c>
      <c r="B43" s="290" t="s">
        <v>302</v>
      </c>
      <c r="C43" s="290" t="s">
        <v>302</v>
      </c>
      <c r="D43" s="290">
        <v>0.4</v>
      </c>
      <c r="E43" s="290" t="s">
        <v>302</v>
      </c>
      <c r="F43" s="290" t="s">
        <v>302</v>
      </c>
      <c r="G43" s="290" t="s">
        <v>302</v>
      </c>
      <c r="H43" s="291"/>
      <c r="I43" s="290" t="s">
        <v>302</v>
      </c>
      <c r="J43" s="290">
        <v>0.12</v>
      </c>
      <c r="K43" s="290">
        <v>0.57999999999999996</v>
      </c>
    </row>
    <row r="44" spans="1:11" s="5" customFormat="1" ht="13.5" customHeight="1" x14ac:dyDescent="0.2">
      <c r="A44" s="224" t="s">
        <v>253</v>
      </c>
      <c r="B44" s="292">
        <v>1</v>
      </c>
      <c r="C44" s="292">
        <v>0.25</v>
      </c>
      <c r="D44" s="292">
        <v>0.33</v>
      </c>
      <c r="E44" s="292" t="s">
        <v>302</v>
      </c>
      <c r="F44" s="292">
        <v>1</v>
      </c>
      <c r="G44" s="292" t="s">
        <v>302</v>
      </c>
      <c r="H44" s="293"/>
      <c r="I44" s="292" t="s">
        <v>302</v>
      </c>
      <c r="J44" s="292">
        <v>0.53</v>
      </c>
      <c r="K44" s="292" t="s">
        <v>302</v>
      </c>
    </row>
    <row r="45" spans="1:11" s="5" customFormat="1" ht="13.5" customHeight="1" x14ac:dyDescent="0.2">
      <c r="A45" s="52" t="s">
        <v>178</v>
      </c>
      <c r="B45" s="288">
        <v>1</v>
      </c>
      <c r="C45" s="288" t="s">
        <v>302</v>
      </c>
      <c r="D45" s="288" t="s">
        <v>302</v>
      </c>
      <c r="E45" s="288" t="s">
        <v>302</v>
      </c>
      <c r="F45" s="288" t="s">
        <v>302</v>
      </c>
      <c r="G45" s="288" t="s">
        <v>302</v>
      </c>
      <c r="H45" s="289"/>
      <c r="I45" s="288" t="s">
        <v>302</v>
      </c>
      <c r="J45" s="288">
        <v>0.23</v>
      </c>
      <c r="K45" s="288" t="s">
        <v>302</v>
      </c>
    </row>
    <row r="46" spans="1:11" s="5" customFormat="1" ht="13.5" customHeight="1" x14ac:dyDescent="0.2">
      <c r="A46" s="52" t="s">
        <v>179</v>
      </c>
      <c r="B46" s="288" t="s">
        <v>302</v>
      </c>
      <c r="C46" s="288" t="s">
        <v>302</v>
      </c>
      <c r="D46" s="288" t="s">
        <v>302</v>
      </c>
      <c r="E46" s="288" t="s">
        <v>302</v>
      </c>
      <c r="F46" s="288" t="s">
        <v>302</v>
      </c>
      <c r="G46" s="288" t="s">
        <v>302</v>
      </c>
      <c r="H46" s="289"/>
      <c r="I46" s="288" t="s">
        <v>302</v>
      </c>
      <c r="J46" s="288" t="s">
        <v>302</v>
      </c>
      <c r="K46" s="288" t="s">
        <v>302</v>
      </c>
    </row>
    <row r="47" spans="1:11" s="5" customFormat="1" ht="13.5" customHeight="1" x14ac:dyDescent="0.2">
      <c r="A47" s="52" t="s">
        <v>175</v>
      </c>
      <c r="B47" s="288" t="s">
        <v>302</v>
      </c>
      <c r="C47" s="288" t="s">
        <v>302</v>
      </c>
      <c r="D47" s="288" t="s">
        <v>302</v>
      </c>
      <c r="E47" s="288" t="s">
        <v>302</v>
      </c>
      <c r="F47" s="288">
        <v>1</v>
      </c>
      <c r="G47" s="288" t="s">
        <v>302</v>
      </c>
      <c r="H47" s="289"/>
      <c r="I47" s="288" t="s">
        <v>302</v>
      </c>
      <c r="J47" s="288" t="s">
        <v>302</v>
      </c>
      <c r="K47" s="288" t="s">
        <v>302</v>
      </c>
    </row>
    <row r="48" spans="1:11" s="5" customFormat="1" ht="13.5" customHeight="1" x14ac:dyDescent="0.2">
      <c r="A48" s="52" t="s">
        <v>176</v>
      </c>
      <c r="B48" s="288" t="s">
        <v>302</v>
      </c>
      <c r="C48" s="288">
        <v>0.25</v>
      </c>
      <c r="D48" s="288" t="s">
        <v>302</v>
      </c>
      <c r="E48" s="288" t="s">
        <v>302</v>
      </c>
      <c r="F48" s="288" t="s">
        <v>302</v>
      </c>
      <c r="G48" s="288" t="s">
        <v>302</v>
      </c>
      <c r="H48" s="289"/>
      <c r="I48" s="288" t="s">
        <v>302</v>
      </c>
      <c r="J48" s="288">
        <v>0.3</v>
      </c>
      <c r="K48" s="288" t="s">
        <v>302</v>
      </c>
    </row>
    <row r="49" spans="1:11" s="5" customFormat="1" ht="13.5" customHeight="1" x14ac:dyDescent="0.2">
      <c r="A49" s="52" t="s">
        <v>177</v>
      </c>
      <c r="B49" s="288" t="s">
        <v>302</v>
      </c>
      <c r="C49" s="288" t="s">
        <v>302</v>
      </c>
      <c r="D49" s="288">
        <v>0.33</v>
      </c>
      <c r="E49" s="288" t="s">
        <v>302</v>
      </c>
      <c r="F49" s="288" t="s">
        <v>302</v>
      </c>
      <c r="G49" s="288" t="s">
        <v>302</v>
      </c>
      <c r="H49" s="289"/>
      <c r="I49" s="288" t="s">
        <v>302</v>
      </c>
      <c r="J49" s="288" t="s">
        <v>302</v>
      </c>
      <c r="K49" s="288" t="s">
        <v>302</v>
      </c>
    </row>
    <row r="50" spans="1:11" s="5" customFormat="1" ht="13.5" customHeight="1" x14ac:dyDescent="0.2">
      <c r="A50" s="52" t="s">
        <v>180</v>
      </c>
      <c r="B50" s="288" t="s">
        <v>302</v>
      </c>
      <c r="C50" s="288" t="s">
        <v>302</v>
      </c>
      <c r="D50" s="288" t="s">
        <v>302</v>
      </c>
      <c r="E50" s="288" t="s">
        <v>302</v>
      </c>
      <c r="F50" s="288" t="s">
        <v>302</v>
      </c>
      <c r="G50" s="288" t="s">
        <v>302</v>
      </c>
      <c r="H50" s="289"/>
      <c r="I50" s="288" t="s">
        <v>302</v>
      </c>
      <c r="J50" s="288" t="s">
        <v>302</v>
      </c>
      <c r="K50" s="288" t="s">
        <v>302</v>
      </c>
    </row>
    <row r="51" spans="1:11" s="5" customFormat="1" ht="13.5" customHeight="1" thickBot="1" x14ac:dyDescent="0.25">
      <c r="A51" s="52" t="s">
        <v>193</v>
      </c>
      <c r="B51" s="253" t="s">
        <v>302</v>
      </c>
      <c r="C51" s="253">
        <v>0.25</v>
      </c>
      <c r="D51" s="253">
        <v>0.33</v>
      </c>
      <c r="E51" s="253" t="s">
        <v>302</v>
      </c>
      <c r="F51" s="253" t="s">
        <v>302</v>
      </c>
      <c r="G51" s="253" t="s">
        <v>302</v>
      </c>
      <c r="H51" s="294"/>
      <c r="I51" s="253" t="s">
        <v>302</v>
      </c>
      <c r="J51" s="253">
        <v>0.23</v>
      </c>
      <c r="K51" s="253" t="s">
        <v>302</v>
      </c>
    </row>
    <row r="52" spans="1:11" s="5" customFormat="1" ht="13.5" customHeight="1" x14ac:dyDescent="0.2">
      <c r="A52" s="224" t="s">
        <v>254</v>
      </c>
      <c r="B52" s="286" t="s">
        <v>302</v>
      </c>
      <c r="C52" s="286">
        <v>1</v>
      </c>
      <c r="D52" s="286">
        <v>4</v>
      </c>
      <c r="E52" s="286" t="s">
        <v>302</v>
      </c>
      <c r="F52" s="286">
        <v>1.17</v>
      </c>
      <c r="G52" s="286" t="s">
        <v>302</v>
      </c>
      <c r="H52" s="287"/>
      <c r="I52" s="286" t="s">
        <v>302</v>
      </c>
      <c r="J52" s="286">
        <v>0.33</v>
      </c>
      <c r="K52" s="286">
        <v>1</v>
      </c>
    </row>
    <row r="53" spans="1:11" s="5" customFormat="1" ht="13.5" customHeight="1" x14ac:dyDescent="0.2">
      <c r="A53" s="52" t="s">
        <v>178</v>
      </c>
      <c r="B53" s="288" t="s">
        <v>302</v>
      </c>
      <c r="C53" s="288" t="s">
        <v>302</v>
      </c>
      <c r="D53" s="288">
        <v>1</v>
      </c>
      <c r="E53" s="288" t="s">
        <v>302</v>
      </c>
      <c r="F53" s="288" t="s">
        <v>302</v>
      </c>
      <c r="G53" s="288" t="s">
        <v>302</v>
      </c>
      <c r="H53" s="289"/>
      <c r="I53" s="288" t="s">
        <v>302</v>
      </c>
      <c r="J53" s="288" t="s">
        <v>302</v>
      </c>
      <c r="K53" s="288" t="s">
        <v>302</v>
      </c>
    </row>
    <row r="54" spans="1:11" s="5" customFormat="1" ht="13.5" customHeight="1" x14ac:dyDescent="0.2">
      <c r="A54" s="52" t="s">
        <v>179</v>
      </c>
      <c r="B54" s="288" t="s">
        <v>302</v>
      </c>
      <c r="C54" s="288" t="s">
        <v>302</v>
      </c>
      <c r="D54" s="288" t="s">
        <v>302</v>
      </c>
      <c r="E54" s="288" t="s">
        <v>302</v>
      </c>
      <c r="F54" s="288" t="s">
        <v>302</v>
      </c>
      <c r="G54" s="288" t="s">
        <v>302</v>
      </c>
      <c r="H54" s="289"/>
      <c r="I54" s="288" t="s">
        <v>302</v>
      </c>
      <c r="J54" s="288" t="s">
        <v>302</v>
      </c>
      <c r="K54" s="288" t="s">
        <v>302</v>
      </c>
    </row>
    <row r="55" spans="1:11" s="5" customFormat="1" ht="13.5" customHeight="1" x14ac:dyDescent="0.2">
      <c r="A55" s="52" t="s">
        <v>175</v>
      </c>
      <c r="B55" s="288" t="s">
        <v>302</v>
      </c>
      <c r="C55" s="288" t="s">
        <v>302</v>
      </c>
      <c r="D55" s="288" t="s">
        <v>302</v>
      </c>
      <c r="E55" s="288" t="s">
        <v>302</v>
      </c>
      <c r="F55" s="288" t="s">
        <v>302</v>
      </c>
      <c r="G55" s="288" t="s">
        <v>302</v>
      </c>
      <c r="H55" s="289"/>
      <c r="I55" s="288" t="s">
        <v>302</v>
      </c>
      <c r="J55" s="288" t="s">
        <v>302</v>
      </c>
      <c r="K55" s="288" t="s">
        <v>302</v>
      </c>
    </row>
    <row r="56" spans="1:11" s="5" customFormat="1" ht="13.5" customHeight="1" x14ac:dyDescent="0.2">
      <c r="A56" s="52" t="s">
        <v>176</v>
      </c>
      <c r="B56" s="288" t="s">
        <v>302</v>
      </c>
      <c r="C56" s="288" t="s">
        <v>302</v>
      </c>
      <c r="D56" s="288">
        <v>2</v>
      </c>
      <c r="E56" s="288" t="s">
        <v>302</v>
      </c>
      <c r="F56" s="288" t="s">
        <v>302</v>
      </c>
      <c r="G56" s="288" t="s">
        <v>302</v>
      </c>
      <c r="H56" s="289"/>
      <c r="I56" s="288" t="s">
        <v>302</v>
      </c>
      <c r="J56" s="288" t="s">
        <v>302</v>
      </c>
      <c r="K56" s="288" t="s">
        <v>302</v>
      </c>
    </row>
    <row r="57" spans="1:11" s="5" customFormat="1" ht="13.5" customHeight="1" x14ac:dyDescent="0.2">
      <c r="A57" s="52" t="s">
        <v>177</v>
      </c>
      <c r="B57" s="288" t="s">
        <v>302</v>
      </c>
      <c r="C57" s="288" t="s">
        <v>302</v>
      </c>
      <c r="D57" s="288" t="s">
        <v>302</v>
      </c>
      <c r="E57" s="288" t="s">
        <v>302</v>
      </c>
      <c r="F57" s="288" t="s">
        <v>302</v>
      </c>
      <c r="G57" s="288" t="s">
        <v>302</v>
      </c>
      <c r="H57" s="289"/>
      <c r="I57" s="288" t="s">
        <v>302</v>
      </c>
      <c r="J57" s="288" t="s">
        <v>302</v>
      </c>
      <c r="K57" s="288">
        <v>1</v>
      </c>
    </row>
    <row r="58" spans="1:11" s="5" customFormat="1" ht="13.5" customHeight="1" x14ac:dyDescent="0.2">
      <c r="A58" s="52" t="s">
        <v>180</v>
      </c>
      <c r="B58" s="288" t="s">
        <v>302</v>
      </c>
      <c r="C58" s="288">
        <v>1</v>
      </c>
      <c r="D58" s="288">
        <v>1</v>
      </c>
      <c r="E58" s="288" t="s">
        <v>302</v>
      </c>
      <c r="F58" s="288">
        <v>1.17</v>
      </c>
      <c r="G58" s="288" t="s">
        <v>302</v>
      </c>
      <c r="H58" s="289"/>
      <c r="I58" s="288" t="s">
        <v>302</v>
      </c>
      <c r="J58" s="288">
        <v>0.33</v>
      </c>
      <c r="K58" s="288" t="s">
        <v>302</v>
      </c>
    </row>
    <row r="59" spans="1:11" s="5" customFormat="1" ht="13.5" customHeight="1" thickBot="1" x14ac:dyDescent="0.25">
      <c r="A59" s="52" t="s">
        <v>193</v>
      </c>
      <c r="B59" s="290" t="s">
        <v>302</v>
      </c>
      <c r="C59" s="290">
        <v>1</v>
      </c>
      <c r="D59" s="290">
        <v>1</v>
      </c>
      <c r="E59" s="290" t="s">
        <v>302</v>
      </c>
      <c r="F59" s="290" t="s">
        <v>302</v>
      </c>
      <c r="G59" s="290" t="s">
        <v>302</v>
      </c>
      <c r="H59" s="291"/>
      <c r="I59" s="290" t="s">
        <v>302</v>
      </c>
      <c r="J59" s="290" t="s">
        <v>302</v>
      </c>
      <c r="K59" s="290" t="s">
        <v>302</v>
      </c>
    </row>
    <row r="60" spans="1:11" s="5" customFormat="1" ht="15" x14ac:dyDescent="0.2">
      <c r="A60" s="224" t="s">
        <v>255</v>
      </c>
      <c r="B60" s="292" t="s">
        <v>302</v>
      </c>
      <c r="C60" s="292">
        <v>1.17</v>
      </c>
      <c r="D60" s="292">
        <v>5.84</v>
      </c>
      <c r="E60" s="292" t="s">
        <v>302</v>
      </c>
      <c r="F60" s="292" t="s">
        <v>302</v>
      </c>
      <c r="G60" s="292" t="s">
        <v>302</v>
      </c>
      <c r="H60" s="293"/>
      <c r="I60" s="292" t="s">
        <v>302</v>
      </c>
      <c r="J60" s="292">
        <v>0.98</v>
      </c>
      <c r="K60" s="292" t="s">
        <v>302</v>
      </c>
    </row>
    <row r="61" spans="1:11" s="5" customFormat="1" ht="15" x14ac:dyDescent="0.2">
      <c r="A61" s="52" t="s">
        <v>178</v>
      </c>
      <c r="B61" s="288" t="s">
        <v>302</v>
      </c>
      <c r="C61" s="288" t="s">
        <v>302</v>
      </c>
      <c r="D61" s="288" t="s">
        <v>302</v>
      </c>
      <c r="E61" s="288" t="s">
        <v>302</v>
      </c>
      <c r="F61" s="288" t="s">
        <v>302</v>
      </c>
      <c r="G61" s="288" t="s">
        <v>302</v>
      </c>
      <c r="H61" s="289"/>
      <c r="I61" s="288" t="s">
        <v>302</v>
      </c>
      <c r="J61" s="288" t="s">
        <v>302</v>
      </c>
      <c r="K61" s="288" t="s">
        <v>302</v>
      </c>
    </row>
    <row r="62" spans="1:11" s="5" customFormat="1" ht="15" x14ac:dyDescent="0.2">
      <c r="A62" s="52" t="s">
        <v>179</v>
      </c>
      <c r="B62" s="288" t="s">
        <v>302</v>
      </c>
      <c r="C62" s="288" t="s">
        <v>302</v>
      </c>
      <c r="D62" s="288">
        <v>1</v>
      </c>
      <c r="E62" s="288" t="s">
        <v>302</v>
      </c>
      <c r="F62" s="288" t="s">
        <v>302</v>
      </c>
      <c r="G62" s="288" t="s">
        <v>302</v>
      </c>
      <c r="H62" s="289"/>
      <c r="I62" s="288" t="s">
        <v>302</v>
      </c>
      <c r="J62" s="288" t="s">
        <v>302</v>
      </c>
      <c r="K62" s="288" t="s">
        <v>302</v>
      </c>
    </row>
    <row r="63" spans="1:11" s="5" customFormat="1" ht="15" x14ac:dyDescent="0.2">
      <c r="A63" s="52" t="s">
        <v>175</v>
      </c>
      <c r="B63" s="288" t="s">
        <v>302</v>
      </c>
      <c r="C63" s="288" t="s">
        <v>302</v>
      </c>
      <c r="D63" s="288" t="s">
        <v>302</v>
      </c>
      <c r="E63" s="288" t="s">
        <v>302</v>
      </c>
      <c r="F63" s="288" t="s">
        <v>302</v>
      </c>
      <c r="G63" s="288" t="s">
        <v>302</v>
      </c>
      <c r="H63" s="289"/>
      <c r="I63" s="288" t="s">
        <v>302</v>
      </c>
      <c r="J63" s="288" t="s">
        <v>302</v>
      </c>
      <c r="K63" s="288" t="s">
        <v>302</v>
      </c>
    </row>
    <row r="64" spans="1:11" s="5" customFormat="1" ht="15" x14ac:dyDescent="0.2">
      <c r="A64" s="52" t="s">
        <v>176</v>
      </c>
      <c r="B64" s="288" t="s">
        <v>302</v>
      </c>
      <c r="C64" s="288">
        <v>0.5</v>
      </c>
      <c r="D64" s="288">
        <v>3</v>
      </c>
      <c r="E64" s="288" t="s">
        <v>302</v>
      </c>
      <c r="F64" s="288" t="s">
        <v>302</v>
      </c>
      <c r="G64" s="288" t="s">
        <v>302</v>
      </c>
      <c r="H64" s="289"/>
      <c r="I64" s="288" t="s">
        <v>302</v>
      </c>
      <c r="J64" s="288" t="s">
        <v>302</v>
      </c>
      <c r="K64" s="288" t="s">
        <v>302</v>
      </c>
    </row>
    <row r="65" spans="1:11" s="5" customFormat="1" ht="15" x14ac:dyDescent="0.2">
      <c r="A65" s="52" t="s">
        <v>177</v>
      </c>
      <c r="B65" s="288" t="s">
        <v>302</v>
      </c>
      <c r="C65" s="288" t="s">
        <v>302</v>
      </c>
      <c r="D65" s="288" t="s">
        <v>302</v>
      </c>
      <c r="E65" s="288" t="s">
        <v>302</v>
      </c>
      <c r="F65" s="288" t="s">
        <v>302</v>
      </c>
      <c r="G65" s="288" t="s">
        <v>302</v>
      </c>
      <c r="H65" s="289"/>
      <c r="I65" s="288" t="s">
        <v>302</v>
      </c>
      <c r="J65" s="288" t="s">
        <v>302</v>
      </c>
      <c r="K65" s="288" t="s">
        <v>302</v>
      </c>
    </row>
    <row r="66" spans="1:11" s="5" customFormat="1" ht="15" x14ac:dyDescent="0.2">
      <c r="A66" s="52" t="s">
        <v>180</v>
      </c>
      <c r="B66" s="288" t="s">
        <v>302</v>
      </c>
      <c r="C66" s="288">
        <v>0.67</v>
      </c>
      <c r="D66" s="288">
        <v>1.84</v>
      </c>
      <c r="E66" s="288" t="s">
        <v>302</v>
      </c>
      <c r="F66" s="288" t="s">
        <v>302</v>
      </c>
      <c r="G66" s="288" t="s">
        <v>302</v>
      </c>
      <c r="H66" s="289"/>
      <c r="I66" s="288" t="s">
        <v>302</v>
      </c>
      <c r="J66" s="288">
        <v>0.98</v>
      </c>
      <c r="K66" s="288" t="s">
        <v>302</v>
      </c>
    </row>
    <row r="67" spans="1:11" s="5" customFormat="1" ht="15" customHeight="1" thickBot="1" x14ac:dyDescent="0.25">
      <c r="A67" s="52" t="s">
        <v>193</v>
      </c>
      <c r="B67" s="288" t="s">
        <v>302</v>
      </c>
      <c r="C67" s="288" t="s">
        <v>302</v>
      </c>
      <c r="D67" s="288">
        <v>2</v>
      </c>
      <c r="E67" s="288" t="s">
        <v>302</v>
      </c>
      <c r="F67" s="288" t="s">
        <v>302</v>
      </c>
      <c r="G67" s="288" t="s">
        <v>302</v>
      </c>
      <c r="H67" s="289"/>
      <c r="I67" s="288" t="s">
        <v>302</v>
      </c>
      <c r="J67" s="288" t="s">
        <v>302</v>
      </c>
      <c r="K67" s="288" t="s">
        <v>302</v>
      </c>
    </row>
    <row r="68" spans="1:11" s="5" customFormat="1" ht="12.75" customHeight="1" x14ac:dyDescent="0.25">
      <c r="A68" s="394" t="s">
        <v>317</v>
      </c>
      <c r="B68" s="395"/>
      <c r="C68" s="395"/>
      <c r="D68" s="395"/>
      <c r="E68" s="395"/>
      <c r="F68" s="395"/>
      <c r="G68" s="395"/>
      <c r="H68" s="395"/>
      <c r="I68" s="395"/>
      <c r="J68" s="395"/>
      <c r="K68" s="419"/>
    </row>
    <row r="69" spans="1:11" s="5" customFormat="1" ht="12.75" customHeight="1" x14ac:dyDescent="0.2">
      <c r="A69" s="63" t="s">
        <v>318</v>
      </c>
      <c r="B69" s="295" t="s">
        <v>302</v>
      </c>
      <c r="C69" s="295" t="s">
        <v>302</v>
      </c>
      <c r="D69" s="295" t="s">
        <v>302</v>
      </c>
      <c r="E69" s="295" t="s">
        <v>302</v>
      </c>
      <c r="F69" s="295" t="s">
        <v>302</v>
      </c>
      <c r="G69" s="295" t="s">
        <v>302</v>
      </c>
      <c r="H69" s="296"/>
      <c r="I69" s="295" t="s">
        <v>302</v>
      </c>
      <c r="J69" s="295" t="s">
        <v>302</v>
      </c>
      <c r="K69" s="295">
        <v>2.73</v>
      </c>
    </row>
    <row r="70" spans="1:11" s="5" customFormat="1" ht="15" customHeight="1" x14ac:dyDescent="0.2">
      <c r="A70" s="52" t="s">
        <v>178</v>
      </c>
      <c r="B70" s="288" t="s">
        <v>302</v>
      </c>
      <c r="C70" s="288" t="s">
        <v>302</v>
      </c>
      <c r="D70" s="288" t="s">
        <v>302</v>
      </c>
      <c r="E70" s="288" t="s">
        <v>302</v>
      </c>
      <c r="F70" s="288" t="s">
        <v>302</v>
      </c>
      <c r="G70" s="288" t="s">
        <v>302</v>
      </c>
      <c r="H70" s="289"/>
      <c r="I70" s="288" t="s">
        <v>302</v>
      </c>
      <c r="J70" s="288" t="s">
        <v>302</v>
      </c>
      <c r="K70" s="288" t="s">
        <v>302</v>
      </c>
    </row>
    <row r="71" spans="1:11" s="5" customFormat="1" ht="15" customHeight="1" x14ac:dyDescent="0.2">
      <c r="A71" s="52" t="s">
        <v>179</v>
      </c>
      <c r="B71" s="288" t="s">
        <v>302</v>
      </c>
      <c r="C71" s="288" t="s">
        <v>302</v>
      </c>
      <c r="D71" s="288" t="s">
        <v>302</v>
      </c>
      <c r="E71" s="288" t="s">
        <v>302</v>
      </c>
      <c r="F71" s="288" t="s">
        <v>302</v>
      </c>
      <c r="G71" s="288" t="s">
        <v>302</v>
      </c>
      <c r="H71" s="289"/>
      <c r="I71" s="288" t="s">
        <v>302</v>
      </c>
      <c r="J71" s="288" t="s">
        <v>302</v>
      </c>
      <c r="K71" s="288" t="s">
        <v>302</v>
      </c>
    </row>
    <row r="72" spans="1:11" s="5" customFormat="1" ht="15" customHeight="1" x14ac:dyDescent="0.2">
      <c r="A72" s="52" t="s">
        <v>175</v>
      </c>
      <c r="B72" s="288" t="s">
        <v>302</v>
      </c>
      <c r="C72" s="288" t="s">
        <v>302</v>
      </c>
      <c r="D72" s="288" t="s">
        <v>302</v>
      </c>
      <c r="E72" s="288" t="s">
        <v>302</v>
      </c>
      <c r="F72" s="288" t="s">
        <v>302</v>
      </c>
      <c r="G72" s="288" t="s">
        <v>302</v>
      </c>
      <c r="H72" s="289"/>
      <c r="I72" s="288" t="s">
        <v>302</v>
      </c>
      <c r="J72" s="288" t="s">
        <v>302</v>
      </c>
      <c r="K72" s="288" t="s">
        <v>302</v>
      </c>
    </row>
    <row r="73" spans="1:11" s="5" customFormat="1" ht="15" customHeight="1" x14ac:dyDescent="0.2">
      <c r="A73" s="52" t="s">
        <v>176</v>
      </c>
      <c r="B73" s="288" t="s">
        <v>302</v>
      </c>
      <c r="C73" s="288" t="s">
        <v>302</v>
      </c>
      <c r="D73" s="288" t="s">
        <v>302</v>
      </c>
      <c r="E73" s="288" t="s">
        <v>302</v>
      </c>
      <c r="F73" s="288" t="s">
        <v>302</v>
      </c>
      <c r="G73" s="288" t="s">
        <v>302</v>
      </c>
      <c r="H73" s="289"/>
      <c r="I73" s="288" t="s">
        <v>302</v>
      </c>
      <c r="J73" s="288" t="s">
        <v>302</v>
      </c>
      <c r="K73" s="288">
        <v>0.92</v>
      </c>
    </row>
    <row r="74" spans="1:11" s="5" customFormat="1" ht="15" customHeight="1" x14ac:dyDescent="0.2">
      <c r="A74" s="52" t="s">
        <v>177</v>
      </c>
      <c r="B74" s="288" t="s">
        <v>302</v>
      </c>
      <c r="C74" s="288" t="s">
        <v>302</v>
      </c>
      <c r="D74" s="288" t="s">
        <v>302</v>
      </c>
      <c r="E74" s="288" t="s">
        <v>302</v>
      </c>
      <c r="F74" s="288" t="s">
        <v>302</v>
      </c>
      <c r="G74" s="288" t="s">
        <v>302</v>
      </c>
      <c r="H74" s="289"/>
      <c r="I74" s="288" t="s">
        <v>302</v>
      </c>
      <c r="J74" s="288" t="s">
        <v>302</v>
      </c>
      <c r="K74" s="288" t="s">
        <v>302</v>
      </c>
    </row>
    <row r="75" spans="1:11" s="5" customFormat="1" ht="15" customHeight="1" x14ac:dyDescent="0.2">
      <c r="A75" s="52" t="s">
        <v>180</v>
      </c>
      <c r="B75" s="288" t="s">
        <v>302</v>
      </c>
      <c r="C75" s="288" t="s">
        <v>302</v>
      </c>
      <c r="D75" s="288" t="s">
        <v>302</v>
      </c>
      <c r="E75" s="288" t="s">
        <v>302</v>
      </c>
      <c r="F75" s="288" t="s">
        <v>302</v>
      </c>
      <c r="G75" s="288" t="s">
        <v>302</v>
      </c>
      <c r="H75" s="289"/>
      <c r="I75" s="288" t="s">
        <v>302</v>
      </c>
      <c r="J75" s="288" t="s">
        <v>302</v>
      </c>
      <c r="K75" s="288">
        <v>1.81</v>
      </c>
    </row>
    <row r="76" spans="1:11" s="5" customFormat="1" ht="15" customHeight="1" x14ac:dyDescent="0.2">
      <c r="A76" s="86" t="s">
        <v>193</v>
      </c>
      <c r="B76" s="288" t="s">
        <v>302</v>
      </c>
      <c r="C76" s="288" t="s">
        <v>302</v>
      </c>
      <c r="D76" s="288" t="s">
        <v>302</v>
      </c>
      <c r="E76" s="288" t="s">
        <v>302</v>
      </c>
      <c r="F76" s="288" t="s">
        <v>302</v>
      </c>
      <c r="G76" s="288" t="s">
        <v>302</v>
      </c>
      <c r="H76" s="289"/>
      <c r="I76" s="288" t="s">
        <v>302</v>
      </c>
      <c r="J76" s="288" t="s">
        <v>302</v>
      </c>
      <c r="K76" s="288">
        <v>2.4</v>
      </c>
    </row>
    <row r="77" spans="1:11" ht="15" x14ac:dyDescent="0.2">
      <c r="A77" s="8" t="s">
        <v>319</v>
      </c>
      <c r="B77" s="295"/>
      <c r="C77" s="295"/>
      <c r="D77" s="295">
        <v>0.83</v>
      </c>
      <c r="E77" s="295"/>
      <c r="F77" s="295"/>
      <c r="G77" s="295"/>
      <c r="H77" s="296"/>
      <c r="I77" s="295"/>
      <c r="J77" s="295">
        <v>0.39</v>
      </c>
      <c r="K77" s="295">
        <v>3.07</v>
      </c>
    </row>
    <row r="78" spans="1:11" ht="15" x14ac:dyDescent="0.2">
      <c r="A78" s="52" t="s">
        <v>178</v>
      </c>
      <c r="B78" s="288"/>
      <c r="C78" s="288"/>
      <c r="D78" s="288"/>
      <c r="E78" s="288"/>
      <c r="F78" s="288"/>
      <c r="G78" s="288"/>
      <c r="H78" s="289"/>
      <c r="I78" s="288"/>
      <c r="J78" s="288"/>
      <c r="K78" s="288"/>
    </row>
    <row r="79" spans="1:11" ht="15" x14ac:dyDescent="0.2">
      <c r="A79" s="52" t="s">
        <v>179</v>
      </c>
      <c r="B79" s="288"/>
      <c r="C79" s="288"/>
      <c r="D79" s="288"/>
      <c r="E79" s="288"/>
      <c r="F79" s="288"/>
      <c r="G79" s="288"/>
      <c r="H79" s="289"/>
      <c r="I79" s="288"/>
      <c r="J79" s="288"/>
      <c r="K79" s="288"/>
    </row>
    <row r="80" spans="1:11" ht="15" x14ac:dyDescent="0.2">
      <c r="A80" s="52" t="s">
        <v>175</v>
      </c>
      <c r="B80" s="288"/>
      <c r="C80" s="288"/>
      <c r="D80" s="288"/>
      <c r="E80" s="288"/>
      <c r="F80" s="288"/>
      <c r="G80" s="288"/>
      <c r="H80" s="289"/>
      <c r="I80" s="288"/>
      <c r="J80" s="288"/>
      <c r="K80" s="288"/>
    </row>
    <row r="81" spans="1:22" ht="15" x14ac:dyDescent="0.2">
      <c r="A81" s="52" t="s">
        <v>176</v>
      </c>
      <c r="B81" s="288"/>
      <c r="C81" s="288"/>
      <c r="D81" s="288"/>
      <c r="E81" s="288"/>
      <c r="F81" s="288"/>
      <c r="G81" s="288"/>
      <c r="H81" s="289"/>
      <c r="I81" s="288"/>
      <c r="J81" s="288">
        <v>0.2</v>
      </c>
      <c r="K81" s="288">
        <v>3.07</v>
      </c>
    </row>
    <row r="82" spans="1:22" ht="15" x14ac:dyDescent="0.2">
      <c r="A82" s="52" t="s">
        <v>177</v>
      </c>
      <c r="B82" s="288"/>
      <c r="C82" s="288"/>
      <c r="D82" s="288"/>
      <c r="E82" s="288"/>
      <c r="F82" s="288"/>
      <c r="G82" s="288"/>
      <c r="H82" s="289"/>
      <c r="I82" s="288"/>
      <c r="J82" s="288">
        <v>0.05</v>
      </c>
      <c r="K82" s="288"/>
    </row>
    <row r="83" spans="1:22" ht="15" x14ac:dyDescent="0.2">
      <c r="A83" s="52" t="s">
        <v>180</v>
      </c>
      <c r="B83" s="288"/>
      <c r="C83" s="288"/>
      <c r="D83" s="288">
        <v>0.83</v>
      </c>
      <c r="E83" s="288"/>
      <c r="F83" s="288"/>
      <c r="G83" s="288"/>
      <c r="H83" s="289"/>
      <c r="I83" s="288"/>
      <c r="J83" s="288">
        <v>0.14000000000000001</v>
      </c>
      <c r="K83" s="288"/>
    </row>
    <row r="84" spans="1:22" ht="14.25" customHeight="1" thickBot="1" x14ac:dyDescent="0.25">
      <c r="A84" s="65" t="s">
        <v>193</v>
      </c>
      <c r="B84" s="253"/>
      <c r="C84" s="253"/>
      <c r="D84" s="253"/>
      <c r="E84" s="253"/>
      <c r="F84" s="253"/>
      <c r="G84" s="253"/>
      <c r="H84" s="294"/>
      <c r="I84" s="253"/>
      <c r="J84" s="253"/>
      <c r="K84" s="253">
        <v>1.07</v>
      </c>
    </row>
    <row r="85" spans="1:22" ht="15" x14ac:dyDescent="0.2">
      <c r="A85" s="284" t="s">
        <v>320</v>
      </c>
      <c r="B85" s="297">
        <v>1</v>
      </c>
      <c r="C85" s="297">
        <v>7.75</v>
      </c>
      <c r="D85" s="297">
        <v>21.299999999999997</v>
      </c>
      <c r="E85" s="297"/>
      <c r="F85" s="297">
        <v>2.17</v>
      </c>
      <c r="G85" s="297"/>
      <c r="H85" s="298"/>
      <c r="I85" s="297"/>
      <c r="J85" s="297">
        <v>3.4000000000000004</v>
      </c>
      <c r="K85" s="297">
        <v>11.13</v>
      </c>
    </row>
    <row r="86" spans="1:22" ht="15" x14ac:dyDescent="0.2">
      <c r="A86" s="52" t="s">
        <v>178</v>
      </c>
      <c r="B86" s="288">
        <v>1</v>
      </c>
      <c r="C86" s="288"/>
      <c r="D86" s="288">
        <v>1</v>
      </c>
      <c r="E86" s="288"/>
      <c r="F86" s="288"/>
      <c r="G86" s="288"/>
      <c r="H86" s="289"/>
      <c r="I86" s="288"/>
      <c r="J86" s="288">
        <v>0.23</v>
      </c>
      <c r="K86" s="288"/>
    </row>
    <row r="87" spans="1:22" ht="15" x14ac:dyDescent="0.2">
      <c r="A87" s="52" t="s">
        <v>179</v>
      </c>
      <c r="B87" s="288"/>
      <c r="C87" s="288"/>
      <c r="D87" s="288">
        <v>1</v>
      </c>
      <c r="E87" s="288"/>
      <c r="F87" s="288"/>
      <c r="G87" s="288"/>
      <c r="H87" s="289"/>
      <c r="I87" s="288"/>
      <c r="J87" s="288"/>
      <c r="K87" s="288"/>
    </row>
    <row r="88" spans="1:22" ht="15" x14ac:dyDescent="0.2">
      <c r="A88" s="52" t="s">
        <v>175</v>
      </c>
      <c r="B88" s="288"/>
      <c r="C88" s="288"/>
      <c r="D88" s="288"/>
      <c r="E88" s="288"/>
      <c r="F88" s="288">
        <v>1</v>
      </c>
      <c r="G88" s="288"/>
      <c r="H88" s="289"/>
      <c r="I88" s="288"/>
      <c r="J88" s="288"/>
      <c r="K88" s="288"/>
    </row>
    <row r="89" spans="1:22" ht="15" x14ac:dyDescent="0.2">
      <c r="A89" s="52" t="s">
        <v>176</v>
      </c>
      <c r="B89" s="288"/>
      <c r="C89" s="288">
        <v>5.08</v>
      </c>
      <c r="D89" s="288">
        <v>14.18</v>
      </c>
      <c r="E89" s="288"/>
      <c r="F89" s="288"/>
      <c r="G89" s="288"/>
      <c r="H89" s="289"/>
      <c r="I89" s="288"/>
      <c r="J89" s="288">
        <v>1.53</v>
      </c>
      <c r="K89" s="288">
        <v>6.57</v>
      </c>
    </row>
    <row r="90" spans="1:22" ht="15" x14ac:dyDescent="0.2">
      <c r="A90" s="52" t="s">
        <v>177</v>
      </c>
      <c r="B90" s="288"/>
      <c r="C90" s="288">
        <v>1</v>
      </c>
      <c r="D90" s="288">
        <v>1.33</v>
      </c>
      <c r="E90" s="288"/>
      <c r="F90" s="288"/>
      <c r="G90" s="288"/>
      <c r="H90" s="289"/>
      <c r="I90" s="288"/>
      <c r="J90" s="288">
        <v>0.05</v>
      </c>
      <c r="K90" s="288">
        <v>1</v>
      </c>
    </row>
    <row r="91" spans="1:22" ht="15" x14ac:dyDescent="0.2">
      <c r="A91" s="52" t="s">
        <v>180</v>
      </c>
      <c r="B91" s="288"/>
      <c r="C91" s="288">
        <v>1.67</v>
      </c>
      <c r="D91" s="288">
        <v>3.79</v>
      </c>
      <c r="E91" s="288"/>
      <c r="F91" s="288">
        <v>1.17</v>
      </c>
      <c r="G91" s="288"/>
      <c r="H91" s="289"/>
      <c r="I91" s="288"/>
      <c r="J91" s="288">
        <v>1.59</v>
      </c>
      <c r="K91" s="288">
        <v>3.5599999999999996</v>
      </c>
    </row>
    <row r="92" spans="1:22" ht="14.25" customHeight="1" thickBot="1" x14ac:dyDescent="0.25">
      <c r="A92" s="65" t="s">
        <v>193</v>
      </c>
      <c r="B92" s="290"/>
      <c r="C92" s="290">
        <v>3.09</v>
      </c>
      <c r="D92" s="290">
        <v>8.91</v>
      </c>
      <c r="E92" s="290"/>
      <c r="F92" s="290"/>
      <c r="G92" s="290"/>
      <c r="H92" s="291"/>
      <c r="I92" s="290"/>
      <c r="J92" s="290">
        <v>1.35</v>
      </c>
      <c r="K92" s="290">
        <v>4.8499999999999996</v>
      </c>
    </row>
    <row r="94" spans="1:22" ht="12.75" customHeight="1" x14ac:dyDescent="0.2">
      <c r="A94" s="453"/>
      <c r="B94" s="453"/>
      <c r="C94" s="453"/>
      <c r="D94" s="453"/>
      <c r="E94" s="453"/>
      <c r="F94" s="453"/>
      <c r="G94" s="453"/>
      <c r="H94" s="453"/>
      <c r="I94" s="453"/>
      <c r="J94" s="453"/>
      <c r="K94" s="453"/>
    </row>
    <row r="95" spans="1:22" ht="15" customHeight="1" x14ac:dyDescent="0.2">
      <c r="A95" s="439"/>
      <c r="B95" s="439"/>
      <c r="C95" s="439"/>
      <c r="D95" s="439"/>
      <c r="E95" s="439"/>
      <c r="F95" s="439"/>
      <c r="G95" s="439"/>
      <c r="H95" s="439"/>
      <c r="I95" s="439"/>
      <c r="J95" s="439"/>
      <c r="K95" s="439"/>
    </row>
    <row r="96" spans="1:22" ht="45" customHeight="1" x14ac:dyDescent="0.2">
      <c r="A96" s="492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3" ht="30" customHeight="1" x14ac:dyDescent="0.2">
      <c r="A97" s="492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x14ac:dyDescent="0.2">
      <c r="A98" s="492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</row>
    <row r="99" spans="1:23" ht="26.25" customHeight="1" x14ac:dyDescent="0.2">
      <c r="A99" s="439"/>
      <c r="B99" s="439"/>
      <c r="C99" s="439"/>
      <c r="D99" s="439"/>
      <c r="E99" s="439"/>
      <c r="F99" s="439"/>
      <c r="G99" s="439"/>
      <c r="H99" s="439"/>
      <c r="I99" s="439"/>
      <c r="J99" s="439"/>
      <c r="K99" s="439"/>
    </row>
    <row r="100" spans="1:23" x14ac:dyDescent="0.2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</row>
  </sheetData>
  <mergeCells count="13">
    <mergeCell ref="A94:K94"/>
    <mergeCell ref="A95:K95"/>
    <mergeCell ref="A2:A3"/>
    <mergeCell ref="A1:K1"/>
    <mergeCell ref="B2:G2"/>
    <mergeCell ref="K2:K3"/>
    <mergeCell ref="H2:J2"/>
    <mergeCell ref="A68:K68"/>
    <mergeCell ref="A96:K96"/>
    <mergeCell ref="A97:K97"/>
    <mergeCell ref="A98:M98"/>
    <mergeCell ref="A99:K99"/>
    <mergeCell ref="A100:L100"/>
  </mergeCells>
  <pageMargins left="0.70866141732283472" right="0.70866141732283472" top="0.74803149606299213" bottom="0.74803149606299213" header="0.31496062992125984" footer="0.31496062992125984"/>
  <pageSetup paperSize="9" scale="64" firstPageNumber="120" orientation="landscape" useFirstPageNumber="1" r:id="rId1"/>
  <headerFooter>
    <oddFooter>&amp;C&amp;P</oddFooter>
  </headerFooter>
  <rowBreaks count="1" manualBreakCount="1">
    <brk id="51" max="16383" man="1"/>
  </rowBreaks>
  <colBreaks count="1" manualBreakCount="1">
    <brk id="11" max="9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K40"/>
  <sheetViews>
    <sheetView topLeftCell="A5" zoomScaleNormal="100" workbookViewId="0">
      <selection activeCell="L42" sqref="L42:N43"/>
    </sheetView>
  </sheetViews>
  <sheetFormatPr defaultColWidth="9.140625" defaultRowHeight="12.75" x14ac:dyDescent="0.2"/>
  <cols>
    <col min="1" max="1" width="33.28515625" style="2" customWidth="1"/>
    <col min="2" max="2" width="7.42578125" style="109" customWidth="1"/>
    <col min="3" max="3" width="10.7109375" style="109" customWidth="1"/>
    <col min="4" max="4" width="16.85546875" style="109" customWidth="1"/>
    <col min="5" max="5" width="14.5703125" style="109" customWidth="1"/>
    <col min="6" max="16384" width="9.140625" style="1"/>
  </cols>
  <sheetData>
    <row r="1" spans="1:11" ht="42.75" customHeight="1" x14ac:dyDescent="0.2">
      <c r="A1" s="538" t="s">
        <v>173</v>
      </c>
      <c r="B1" s="539"/>
      <c r="C1" s="540"/>
      <c r="D1" s="540"/>
      <c r="E1" s="541"/>
    </row>
    <row r="2" spans="1:11" s="4" customFormat="1" ht="38.25" customHeight="1" x14ac:dyDescent="0.2">
      <c r="A2" s="408" t="s">
        <v>247</v>
      </c>
      <c r="B2" s="405" t="s">
        <v>39</v>
      </c>
      <c r="C2" s="537"/>
      <c r="D2" s="407"/>
      <c r="E2" s="526" t="s">
        <v>347</v>
      </c>
    </row>
    <row r="3" spans="1:11" s="4" customFormat="1" ht="15" customHeight="1" x14ac:dyDescent="0.2">
      <c r="A3" s="543"/>
      <c r="B3" s="501" t="s">
        <v>345</v>
      </c>
      <c r="C3" s="501"/>
      <c r="D3" s="416" t="s">
        <v>346</v>
      </c>
      <c r="E3" s="542"/>
    </row>
    <row r="4" spans="1:11" s="4" customFormat="1" ht="51" x14ac:dyDescent="0.2">
      <c r="A4" s="436"/>
      <c r="B4" s="94" t="s">
        <v>69</v>
      </c>
      <c r="C4" s="94" t="s">
        <v>104</v>
      </c>
      <c r="D4" s="416"/>
      <c r="E4" s="527"/>
    </row>
    <row r="5" spans="1:11" s="5" customFormat="1" ht="12.75" customHeight="1" x14ac:dyDescent="0.25">
      <c r="A5" s="391" t="s">
        <v>284</v>
      </c>
      <c r="B5" s="544"/>
      <c r="C5" s="544"/>
      <c r="D5" s="544"/>
      <c r="E5" s="545"/>
      <c r="K5" s="5" t="s">
        <v>299</v>
      </c>
    </row>
    <row r="6" spans="1:11" s="5" customFormat="1" ht="12.75" customHeight="1" x14ac:dyDescent="0.2">
      <c r="A6" s="13" t="s">
        <v>233</v>
      </c>
      <c r="B6" s="299">
        <v>0</v>
      </c>
      <c r="C6" s="300"/>
      <c r="D6" s="300"/>
      <c r="E6" s="131"/>
    </row>
    <row r="7" spans="1:11" s="5" customFormat="1" ht="12.75" customHeight="1" x14ac:dyDescent="0.2">
      <c r="A7" s="13" t="s">
        <v>87</v>
      </c>
      <c r="B7" s="299">
        <v>0</v>
      </c>
      <c r="C7" s="300"/>
      <c r="D7" s="300"/>
      <c r="E7" s="131"/>
    </row>
    <row r="8" spans="1:11" s="5" customFormat="1" ht="12.75" customHeight="1" x14ac:dyDescent="0.2">
      <c r="A8" s="13" t="s">
        <v>234</v>
      </c>
      <c r="B8" s="299">
        <v>2</v>
      </c>
      <c r="C8" s="300">
        <v>2</v>
      </c>
      <c r="D8" s="300"/>
      <c r="E8" s="131">
        <v>47</v>
      </c>
    </row>
    <row r="9" spans="1:11" s="5" customFormat="1" ht="12.75" customHeight="1" x14ac:dyDescent="0.2">
      <c r="A9" s="13" t="s">
        <v>87</v>
      </c>
      <c r="B9" s="299">
        <v>1</v>
      </c>
      <c r="C9" s="300">
        <v>1</v>
      </c>
      <c r="D9" s="300"/>
      <c r="E9" s="131">
        <v>39</v>
      </c>
    </row>
    <row r="10" spans="1:11" s="5" customFormat="1" ht="12.75" customHeight="1" x14ac:dyDescent="0.25">
      <c r="A10" s="391" t="s">
        <v>250</v>
      </c>
      <c r="B10" s="544"/>
      <c r="C10" s="544"/>
      <c r="D10" s="544"/>
      <c r="E10" s="545"/>
    </row>
    <row r="11" spans="1:11" s="5" customFormat="1" ht="12.75" customHeight="1" x14ac:dyDescent="0.2">
      <c r="A11" s="13" t="s">
        <v>233</v>
      </c>
      <c r="B11" s="299">
        <v>0</v>
      </c>
      <c r="C11" s="300"/>
      <c r="D11" s="300"/>
      <c r="E11" s="131"/>
    </row>
    <row r="12" spans="1:11" s="5" customFormat="1" ht="12.75" customHeight="1" x14ac:dyDescent="0.2">
      <c r="A12" s="13" t="s">
        <v>87</v>
      </c>
      <c r="B12" s="299">
        <v>0</v>
      </c>
      <c r="C12" s="300"/>
      <c r="D12" s="300"/>
      <c r="E12" s="131"/>
    </row>
    <row r="13" spans="1:11" s="5" customFormat="1" ht="12.75" customHeight="1" x14ac:dyDescent="0.2">
      <c r="A13" s="13" t="s">
        <v>234</v>
      </c>
      <c r="B13" s="299">
        <v>2</v>
      </c>
      <c r="C13" s="300">
        <v>2</v>
      </c>
      <c r="D13" s="300"/>
      <c r="E13" s="131">
        <v>46</v>
      </c>
    </row>
    <row r="14" spans="1:11" s="5" customFormat="1" ht="12.75" customHeight="1" x14ac:dyDescent="0.2">
      <c r="A14" s="13" t="s">
        <v>87</v>
      </c>
      <c r="B14" s="299">
        <v>2</v>
      </c>
      <c r="C14" s="300">
        <v>2</v>
      </c>
      <c r="D14" s="300"/>
      <c r="E14" s="131">
        <v>46</v>
      </c>
    </row>
    <row r="15" spans="1:11" s="5" customFormat="1" ht="12.75" customHeight="1" x14ac:dyDescent="0.25">
      <c r="A15" s="391" t="s">
        <v>253</v>
      </c>
      <c r="B15" s="544"/>
      <c r="C15" s="544"/>
      <c r="D15" s="544"/>
      <c r="E15" s="545"/>
    </row>
    <row r="16" spans="1:11" s="5" customFormat="1" ht="12.75" customHeight="1" x14ac:dyDescent="0.2">
      <c r="A16" s="13" t="s">
        <v>233</v>
      </c>
      <c r="B16" s="299">
        <v>0</v>
      </c>
      <c r="C16" s="300"/>
      <c r="D16" s="300"/>
      <c r="E16" s="131"/>
    </row>
    <row r="17" spans="1:5" s="5" customFormat="1" ht="12.75" customHeight="1" x14ac:dyDescent="0.2">
      <c r="A17" s="13" t="s">
        <v>87</v>
      </c>
      <c r="B17" s="299">
        <v>0</v>
      </c>
      <c r="C17" s="300"/>
      <c r="D17" s="300"/>
      <c r="E17" s="131"/>
    </row>
    <row r="18" spans="1:5" s="5" customFormat="1" ht="12.75" customHeight="1" x14ac:dyDescent="0.2">
      <c r="A18" s="13" t="s">
        <v>234</v>
      </c>
      <c r="B18" s="299">
        <v>1</v>
      </c>
      <c r="C18" s="300">
        <v>1</v>
      </c>
      <c r="D18" s="300"/>
      <c r="E18" s="131">
        <v>53</v>
      </c>
    </row>
    <row r="19" spans="1:5" s="5" customFormat="1" ht="12.75" customHeight="1" x14ac:dyDescent="0.2">
      <c r="A19" s="13" t="s">
        <v>87</v>
      </c>
      <c r="B19" s="299">
        <v>0</v>
      </c>
      <c r="C19" s="300"/>
      <c r="D19" s="300"/>
      <c r="E19" s="131"/>
    </row>
    <row r="20" spans="1:5" s="5" customFormat="1" ht="12.75" customHeight="1" x14ac:dyDescent="0.25">
      <c r="A20" s="391" t="s">
        <v>254</v>
      </c>
      <c r="B20" s="544"/>
      <c r="C20" s="544"/>
      <c r="D20" s="544"/>
      <c r="E20" s="545"/>
    </row>
    <row r="21" spans="1:5" s="5" customFormat="1" ht="12.75" customHeight="1" x14ac:dyDescent="0.2">
      <c r="A21" s="13" t="s">
        <v>233</v>
      </c>
      <c r="B21" s="299">
        <v>0</v>
      </c>
      <c r="C21" s="300"/>
      <c r="D21" s="300"/>
      <c r="E21" s="131"/>
    </row>
    <row r="22" spans="1:5" s="5" customFormat="1" ht="12.75" customHeight="1" x14ac:dyDescent="0.2">
      <c r="A22" s="13" t="s">
        <v>87</v>
      </c>
      <c r="B22" s="299">
        <v>0</v>
      </c>
      <c r="C22" s="300"/>
      <c r="D22" s="300"/>
      <c r="E22" s="131"/>
    </row>
    <row r="23" spans="1:5" s="5" customFormat="1" ht="12.75" customHeight="1" x14ac:dyDescent="0.2">
      <c r="A23" s="13" t="s">
        <v>234</v>
      </c>
      <c r="B23" s="299">
        <v>1</v>
      </c>
      <c r="C23" s="300"/>
      <c r="D23" s="300">
        <v>1</v>
      </c>
      <c r="E23" s="131">
        <v>43</v>
      </c>
    </row>
    <row r="24" spans="1:5" s="5" customFormat="1" ht="12.75" customHeight="1" x14ac:dyDescent="0.2">
      <c r="A24" s="13" t="s">
        <v>87</v>
      </c>
      <c r="B24" s="299">
        <v>0</v>
      </c>
      <c r="C24" s="300"/>
      <c r="D24" s="300"/>
      <c r="E24" s="131"/>
    </row>
    <row r="25" spans="1:5" s="5" customFormat="1" ht="12.75" customHeight="1" x14ac:dyDescent="0.25">
      <c r="A25" s="391" t="s">
        <v>255</v>
      </c>
      <c r="B25" s="544"/>
      <c r="C25" s="544"/>
      <c r="D25" s="544"/>
      <c r="E25" s="545"/>
    </row>
    <row r="26" spans="1:5" s="5" customFormat="1" ht="12.75" customHeight="1" x14ac:dyDescent="0.2">
      <c r="A26" s="13" t="s">
        <v>233</v>
      </c>
      <c r="B26" s="299">
        <v>3</v>
      </c>
      <c r="C26" s="300">
        <v>1</v>
      </c>
      <c r="D26" s="300">
        <v>2</v>
      </c>
      <c r="E26" s="131">
        <v>47</v>
      </c>
    </row>
    <row r="27" spans="1:5" s="5" customFormat="1" ht="12.75" customHeight="1" x14ac:dyDescent="0.2">
      <c r="A27" s="13" t="s">
        <v>87</v>
      </c>
      <c r="B27" s="299">
        <v>3</v>
      </c>
      <c r="C27" s="300">
        <v>1</v>
      </c>
      <c r="D27" s="300">
        <v>2</v>
      </c>
      <c r="E27" s="131">
        <v>47</v>
      </c>
    </row>
    <row r="28" spans="1:5" s="5" customFormat="1" ht="12.75" customHeight="1" x14ac:dyDescent="0.2">
      <c r="A28" s="13" t="s">
        <v>234</v>
      </c>
      <c r="B28" s="299">
        <v>0</v>
      </c>
      <c r="C28" s="300"/>
      <c r="D28" s="300"/>
      <c r="E28" s="131"/>
    </row>
    <row r="29" spans="1:5" s="5" customFormat="1" ht="12.75" customHeight="1" x14ac:dyDescent="0.2">
      <c r="A29" s="13" t="s">
        <v>87</v>
      </c>
      <c r="B29" s="299">
        <v>0</v>
      </c>
      <c r="C29" s="300"/>
      <c r="D29" s="300"/>
      <c r="E29" s="131"/>
    </row>
    <row r="30" spans="1:5" ht="12.75" customHeight="1" x14ac:dyDescent="0.2">
      <c r="A30" s="12" t="s">
        <v>66</v>
      </c>
      <c r="B30" s="183">
        <v>3</v>
      </c>
      <c r="C30" s="304">
        <v>1</v>
      </c>
      <c r="D30" s="304">
        <v>2</v>
      </c>
      <c r="E30" s="184">
        <v>47</v>
      </c>
    </row>
    <row r="31" spans="1:5" ht="12.75" customHeight="1" x14ac:dyDescent="0.2">
      <c r="A31" s="7" t="s">
        <v>87</v>
      </c>
      <c r="B31" s="152">
        <v>3</v>
      </c>
      <c r="C31" s="176">
        <v>1</v>
      </c>
      <c r="D31" s="176">
        <v>2</v>
      </c>
      <c r="E31" s="131">
        <v>47</v>
      </c>
    </row>
    <row r="32" spans="1:5" ht="12.75" customHeight="1" x14ac:dyDescent="0.2">
      <c r="A32" s="12" t="s">
        <v>67</v>
      </c>
      <c r="B32" s="183">
        <v>6</v>
      </c>
      <c r="C32" s="304">
        <v>5</v>
      </c>
      <c r="D32" s="304">
        <v>1</v>
      </c>
      <c r="E32" s="184">
        <v>46</v>
      </c>
    </row>
    <row r="33" spans="1:8" ht="13.5" thickBot="1" x14ac:dyDescent="0.25">
      <c r="A33" s="53" t="s">
        <v>87</v>
      </c>
      <c r="B33" s="133">
        <v>3</v>
      </c>
      <c r="C33" s="301">
        <v>3</v>
      </c>
      <c r="D33" s="301"/>
      <c r="E33" s="302">
        <v>43</v>
      </c>
    </row>
    <row r="35" spans="1:8" ht="38.25" customHeight="1" x14ac:dyDescent="0.2">
      <c r="A35" s="492"/>
      <c r="B35" s="492"/>
      <c r="C35" s="492"/>
      <c r="D35" s="492"/>
      <c r="E35" s="492"/>
      <c r="F35" s="34"/>
      <c r="G35" s="34"/>
      <c r="H35" s="34"/>
    </row>
    <row r="36" spans="1:8" ht="31.5" customHeight="1" x14ac:dyDescent="0.2">
      <c r="A36" s="492"/>
      <c r="B36" s="492"/>
      <c r="C36" s="492"/>
      <c r="D36" s="492"/>
      <c r="E36" s="492"/>
      <c r="F36" s="40"/>
      <c r="G36" s="40"/>
      <c r="H36" s="40"/>
    </row>
    <row r="37" spans="1:8" ht="31.5" customHeight="1" x14ac:dyDescent="0.2">
      <c r="A37" s="492"/>
      <c r="B37" s="492"/>
      <c r="C37" s="492"/>
      <c r="D37" s="492"/>
      <c r="E37" s="492"/>
      <c r="F37" s="40"/>
      <c r="G37" s="40"/>
      <c r="H37" s="40"/>
    </row>
    <row r="38" spans="1:8" x14ac:dyDescent="0.2">
      <c r="A38" s="452"/>
      <c r="B38" s="452"/>
      <c r="C38" s="452"/>
      <c r="D38" s="452"/>
      <c r="E38" s="452"/>
    </row>
    <row r="40" spans="1:8" x14ac:dyDescent="0.2">
      <c r="A40" s="19"/>
    </row>
  </sheetData>
  <sheetProtection password="CC5B" sheet="1" objects="1" scenarios="1"/>
  <mergeCells count="15">
    <mergeCell ref="A36:E36"/>
    <mergeCell ref="A38:E38"/>
    <mergeCell ref="A1:E1"/>
    <mergeCell ref="B2:D2"/>
    <mergeCell ref="B3:C3"/>
    <mergeCell ref="D3:D4"/>
    <mergeCell ref="A35:E35"/>
    <mergeCell ref="E2:E4"/>
    <mergeCell ref="A37:E37"/>
    <mergeCell ref="A2:A4"/>
    <mergeCell ref="A5:E5"/>
    <mergeCell ref="A10:E10"/>
    <mergeCell ref="A15:E15"/>
    <mergeCell ref="A20:E20"/>
    <mergeCell ref="A25:E25"/>
  </mergeCells>
  <pageMargins left="0.70866141732283472" right="0.70866141732283472" top="0.74803149606299213" bottom="0.74803149606299213" header="0.31496062992125984" footer="0.31496062992125984"/>
  <pageSetup paperSize="9" firstPageNumber="122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zoomScaleNormal="100" workbookViewId="0">
      <selection activeCell="O15" sqref="O15"/>
    </sheetView>
  </sheetViews>
  <sheetFormatPr defaultColWidth="9.140625" defaultRowHeight="12.75" x14ac:dyDescent="0.2"/>
  <cols>
    <col min="1" max="1" width="28.85546875" style="2" customWidth="1"/>
    <col min="2" max="2" width="18" style="3" customWidth="1"/>
    <col min="3" max="3" width="19.5703125" style="1" customWidth="1"/>
    <col min="4" max="4" width="24.42578125" style="1" customWidth="1"/>
    <col min="5" max="5" width="24" style="1" customWidth="1"/>
    <col min="6" max="16384" width="9.140625" style="1"/>
  </cols>
  <sheetData>
    <row r="1" spans="1:15" ht="41.25" customHeight="1" x14ac:dyDescent="0.2">
      <c r="A1" s="546" t="s">
        <v>160</v>
      </c>
      <c r="B1" s="539"/>
      <c r="C1" s="539"/>
      <c r="D1" s="539"/>
      <c r="E1" s="541"/>
    </row>
    <row r="2" spans="1:15" s="4" customFormat="1" ht="38.25" customHeight="1" x14ac:dyDescent="0.2">
      <c r="A2" s="408" t="s">
        <v>247</v>
      </c>
      <c r="B2" s="405" t="s">
        <v>235</v>
      </c>
      <c r="C2" s="407"/>
      <c r="D2" s="89"/>
      <c r="E2" s="434" t="s">
        <v>4</v>
      </c>
    </row>
    <row r="3" spans="1:15" s="4" customFormat="1" ht="41.25" customHeight="1" x14ac:dyDescent="0.2">
      <c r="A3" s="446"/>
      <c r="B3" s="89" t="s">
        <v>4</v>
      </c>
      <c r="C3" s="89" t="s">
        <v>52</v>
      </c>
      <c r="D3" s="89" t="s">
        <v>51</v>
      </c>
      <c r="E3" s="435"/>
      <c r="F3" s="4" t="s">
        <v>299</v>
      </c>
    </row>
    <row r="4" spans="1:15" ht="12.75" customHeight="1" x14ac:dyDescent="0.2">
      <c r="A4" s="10" t="s">
        <v>348</v>
      </c>
      <c r="B4" s="305"/>
      <c r="C4" s="152"/>
      <c r="D4" s="152">
        <v>6</v>
      </c>
      <c r="E4" s="306">
        <f t="shared" ref="E4:E9" si="0">SUM(B4,D4)</f>
        <v>6</v>
      </c>
    </row>
    <row r="5" spans="1:15" ht="12.75" customHeight="1" x14ac:dyDescent="0.2">
      <c r="A5" s="10" t="s">
        <v>349</v>
      </c>
      <c r="B5" s="152">
        <v>22</v>
      </c>
      <c r="C5" s="152"/>
      <c r="D5" s="152">
        <v>1</v>
      </c>
      <c r="E5" s="306">
        <f t="shared" si="0"/>
        <v>23</v>
      </c>
    </row>
    <row r="6" spans="1:15" x14ac:dyDescent="0.2">
      <c r="A6" s="10" t="s">
        <v>350</v>
      </c>
      <c r="B6" s="152">
        <v>16</v>
      </c>
      <c r="C6" s="152"/>
      <c r="D6" s="152">
        <v>10</v>
      </c>
      <c r="E6" s="306">
        <f t="shared" si="0"/>
        <v>26</v>
      </c>
    </row>
    <row r="7" spans="1:15" ht="25.5" x14ac:dyDescent="0.2">
      <c r="A7" s="10" t="s">
        <v>351</v>
      </c>
      <c r="B7" s="152">
        <v>12</v>
      </c>
      <c r="C7" s="152"/>
      <c r="D7" s="152">
        <v>19</v>
      </c>
      <c r="E7" s="306">
        <f t="shared" si="0"/>
        <v>31</v>
      </c>
    </row>
    <row r="8" spans="1:15" ht="25.5" x14ac:dyDescent="0.2">
      <c r="A8" s="10" t="s">
        <v>352</v>
      </c>
      <c r="B8" s="152">
        <v>34</v>
      </c>
      <c r="C8" s="152"/>
      <c r="D8" s="152">
        <v>14</v>
      </c>
      <c r="E8" s="306">
        <f t="shared" si="0"/>
        <v>48</v>
      </c>
    </row>
    <row r="9" spans="1:15" ht="13.5" thickBot="1" x14ac:dyDescent="0.25">
      <c r="A9" s="49" t="s">
        <v>353</v>
      </c>
      <c r="B9" s="307">
        <v>15234144</v>
      </c>
      <c r="C9" s="307">
        <v>1228639</v>
      </c>
      <c r="D9" s="307">
        <v>2214</v>
      </c>
      <c r="E9" s="308">
        <f t="shared" si="0"/>
        <v>15236358</v>
      </c>
    </row>
    <row r="10" spans="1:15" x14ac:dyDescent="0.2">
      <c r="A10" s="37"/>
      <c r="B10" s="38"/>
      <c r="C10" s="39"/>
      <c r="D10" s="39"/>
      <c r="E10" s="39"/>
    </row>
    <row r="11" spans="1:15" x14ac:dyDescent="0.2">
      <c r="A11" s="492"/>
      <c r="B11" s="492"/>
      <c r="C11" s="492"/>
      <c r="D11" s="492"/>
      <c r="E11" s="492"/>
    </row>
    <row r="12" spans="1:15" ht="39.950000000000003" customHeight="1" x14ac:dyDescent="0.2">
      <c r="A12" s="439"/>
      <c r="B12" s="439"/>
      <c r="C12" s="439"/>
      <c r="D12" s="439"/>
      <c r="E12" s="439"/>
    </row>
    <row r="13" spans="1:15" ht="38.25" customHeight="1" x14ac:dyDescent="0.2">
      <c r="A13" s="439"/>
      <c r="B13" s="439"/>
      <c r="C13" s="439"/>
      <c r="D13" s="439"/>
      <c r="E13" s="439"/>
    </row>
    <row r="14" spans="1:15" ht="30.75" customHeight="1" x14ac:dyDescent="0.2">
      <c r="A14" s="492"/>
      <c r="B14" s="492"/>
      <c r="C14" s="492"/>
      <c r="D14" s="492"/>
      <c r="E14" s="492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30" customHeight="1" x14ac:dyDescent="0.2">
      <c r="A15" s="492"/>
      <c r="B15" s="492"/>
      <c r="C15" s="492"/>
      <c r="D15" s="492"/>
      <c r="E15" s="492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ht="30" customHeight="1" x14ac:dyDescent="0.2">
      <c r="A16" s="431"/>
      <c r="B16" s="431"/>
      <c r="C16" s="431"/>
      <c r="D16" s="431"/>
      <c r="E16" s="431"/>
      <c r="F16" s="21"/>
    </row>
  </sheetData>
  <sheetProtection password="CC5B" sheet="1" objects="1" scenarios="1"/>
  <mergeCells count="10">
    <mergeCell ref="A14:E14"/>
    <mergeCell ref="A15:E15"/>
    <mergeCell ref="A16:E16"/>
    <mergeCell ref="A1:E1"/>
    <mergeCell ref="B2:C2"/>
    <mergeCell ref="E2:E3"/>
    <mergeCell ref="A11:E11"/>
    <mergeCell ref="A12:E12"/>
    <mergeCell ref="A13:E13"/>
    <mergeCell ref="A2:A3"/>
  </mergeCells>
  <pageMargins left="0.70866141732283472" right="0.70866141732283472" top="0.74803149606299213" bottom="0.74803149606299213" header="0.31496062992125984" footer="0.31496062992125984"/>
  <pageSetup paperSize="9" firstPageNumber="123" fitToWidth="0" orientation="landscape" useFirstPageNumber="1" horizontalDpi="4294967294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L46"/>
  <sheetViews>
    <sheetView zoomScaleNormal="100" workbookViewId="0">
      <selection activeCell="N3" sqref="N3"/>
    </sheetView>
  </sheetViews>
  <sheetFormatPr defaultColWidth="9.140625" defaultRowHeight="12.75" x14ac:dyDescent="0.2"/>
  <cols>
    <col min="1" max="1" width="51.85546875" style="37" customWidth="1"/>
    <col min="2" max="2" width="13" style="314" bestFit="1" customWidth="1"/>
    <col min="3" max="5" width="13" style="314" customWidth="1"/>
    <col min="6" max="6" width="11.28515625" style="314" customWidth="1"/>
    <col min="7" max="10" width="15.42578125" style="314" customWidth="1"/>
    <col min="11" max="11" width="9.140625" style="244"/>
    <col min="12" max="16384" width="9.140625" style="39"/>
  </cols>
  <sheetData>
    <row r="1" spans="1:12" ht="42" customHeight="1" x14ac:dyDescent="0.25">
      <c r="A1" s="547" t="s">
        <v>354</v>
      </c>
      <c r="B1" s="548"/>
      <c r="C1" s="548"/>
      <c r="D1" s="548"/>
      <c r="E1" s="548"/>
      <c r="F1" s="548"/>
      <c r="G1" s="548"/>
      <c r="H1" s="548"/>
      <c r="I1" s="548"/>
      <c r="J1" s="548"/>
      <c r="K1" s="549"/>
      <c r="L1" s="76"/>
    </row>
    <row r="2" spans="1:12" s="77" customFormat="1" ht="18.75" customHeight="1" thickBot="1" x14ac:dyDescent="0.25">
      <c r="A2" s="309" t="s">
        <v>247</v>
      </c>
      <c r="B2" s="556" t="s">
        <v>349</v>
      </c>
      <c r="C2" s="557"/>
      <c r="D2" s="558"/>
      <c r="E2" s="559" t="s">
        <v>350</v>
      </c>
      <c r="F2" s="560"/>
      <c r="G2" s="550" t="s">
        <v>357</v>
      </c>
      <c r="H2" s="552" t="s">
        <v>358</v>
      </c>
      <c r="I2" s="550" t="s">
        <v>359</v>
      </c>
      <c r="J2" s="552" t="s">
        <v>360</v>
      </c>
      <c r="K2" s="554" t="s">
        <v>86</v>
      </c>
    </row>
    <row r="3" spans="1:12" s="77" customFormat="1" ht="27" customHeight="1" x14ac:dyDescent="0.2">
      <c r="A3" s="78" t="s">
        <v>68</v>
      </c>
      <c r="B3" s="315" t="s">
        <v>69</v>
      </c>
      <c r="C3" s="316" t="s">
        <v>356</v>
      </c>
      <c r="D3" s="317" t="s">
        <v>355</v>
      </c>
      <c r="E3" s="317" t="s">
        <v>355</v>
      </c>
      <c r="F3" s="318" t="s">
        <v>69</v>
      </c>
      <c r="G3" s="551"/>
      <c r="H3" s="553"/>
      <c r="I3" s="551"/>
      <c r="J3" s="553"/>
      <c r="K3" s="555"/>
    </row>
    <row r="4" spans="1:12" x14ac:dyDescent="0.2">
      <c r="A4" s="79" t="s">
        <v>107</v>
      </c>
      <c r="B4" s="93">
        <v>3</v>
      </c>
      <c r="C4" s="94"/>
      <c r="D4" s="94"/>
      <c r="E4" s="92"/>
      <c r="F4" s="91"/>
      <c r="G4" s="310"/>
      <c r="H4" s="311"/>
      <c r="I4" s="313"/>
      <c r="J4" s="311"/>
      <c r="K4" s="312">
        <f t="shared" ref="K4:K9" si="0">SUM(B4,F4:J4)</f>
        <v>3</v>
      </c>
      <c r="L4" s="77"/>
    </row>
    <row r="5" spans="1:12" x14ac:dyDescent="0.2">
      <c r="A5" s="79" t="s">
        <v>108</v>
      </c>
      <c r="B5" s="93">
        <v>1</v>
      </c>
      <c r="C5" s="94"/>
      <c r="D5" s="94"/>
      <c r="E5" s="92"/>
      <c r="F5" s="91">
        <v>1</v>
      </c>
      <c r="G5" s="310"/>
      <c r="H5" s="311"/>
      <c r="I5" s="313"/>
      <c r="J5" s="311"/>
      <c r="K5" s="312">
        <f t="shared" si="0"/>
        <v>2</v>
      </c>
      <c r="L5" s="77"/>
    </row>
    <row r="6" spans="1:12" x14ac:dyDescent="0.2">
      <c r="A6" s="79" t="s">
        <v>109</v>
      </c>
      <c r="B6" s="93">
        <v>1</v>
      </c>
      <c r="C6" s="94"/>
      <c r="D6" s="94"/>
      <c r="E6" s="92"/>
      <c r="F6" s="91"/>
      <c r="G6" s="310">
        <v>1</v>
      </c>
      <c r="H6" s="311"/>
      <c r="I6" s="313"/>
      <c r="J6" s="311"/>
      <c r="K6" s="312">
        <f t="shared" si="0"/>
        <v>2</v>
      </c>
      <c r="L6" s="77"/>
    </row>
    <row r="7" spans="1:12" x14ac:dyDescent="0.2">
      <c r="A7" s="79" t="s">
        <v>110</v>
      </c>
      <c r="B7" s="93">
        <v>2</v>
      </c>
      <c r="C7" s="94"/>
      <c r="D7" s="94"/>
      <c r="E7" s="92"/>
      <c r="F7" s="91"/>
      <c r="G7" s="310">
        <v>1</v>
      </c>
      <c r="H7" s="311"/>
      <c r="I7" s="313"/>
      <c r="J7" s="311"/>
      <c r="K7" s="312">
        <f t="shared" si="0"/>
        <v>3</v>
      </c>
      <c r="L7" s="77"/>
    </row>
    <row r="8" spans="1:12" x14ac:dyDescent="0.2">
      <c r="A8" s="79" t="s">
        <v>111</v>
      </c>
      <c r="B8" s="93">
        <v>1</v>
      </c>
      <c r="C8" s="94"/>
      <c r="D8" s="94"/>
      <c r="E8" s="92"/>
      <c r="F8" s="91">
        <v>1</v>
      </c>
      <c r="G8" s="310"/>
      <c r="H8" s="311"/>
      <c r="I8" s="313"/>
      <c r="J8" s="311"/>
      <c r="K8" s="312">
        <f t="shared" si="0"/>
        <v>2</v>
      </c>
      <c r="L8" s="77"/>
    </row>
    <row r="9" spans="1:12" x14ac:dyDescent="0.2">
      <c r="A9" s="79" t="s">
        <v>112</v>
      </c>
      <c r="B9" s="93">
        <v>1</v>
      </c>
      <c r="C9" s="94"/>
      <c r="D9" s="94"/>
      <c r="E9" s="92"/>
      <c r="F9" s="91">
        <v>2</v>
      </c>
      <c r="G9" s="310">
        <v>2</v>
      </c>
      <c r="H9" s="311"/>
      <c r="I9" s="313">
        <v>2</v>
      </c>
      <c r="J9" s="311"/>
      <c r="K9" s="312">
        <f t="shared" si="0"/>
        <v>7</v>
      </c>
      <c r="L9" s="77"/>
    </row>
    <row r="10" spans="1:12" x14ac:dyDescent="0.2">
      <c r="A10" s="79" t="s">
        <v>113</v>
      </c>
      <c r="B10" s="93"/>
      <c r="C10" s="94"/>
      <c r="D10" s="94"/>
      <c r="E10" s="92">
        <v>1</v>
      </c>
      <c r="F10" s="91">
        <v>1</v>
      </c>
      <c r="G10" s="310"/>
      <c r="H10" s="311"/>
      <c r="I10" s="313"/>
      <c r="J10" s="311"/>
      <c r="K10" s="312">
        <f t="shared" ref="K10:K19" si="1">SUM(B10,F10:J10)</f>
        <v>1</v>
      </c>
      <c r="L10" s="77"/>
    </row>
    <row r="11" spans="1:12" x14ac:dyDescent="0.2">
      <c r="A11" s="79" t="s">
        <v>114</v>
      </c>
      <c r="B11" s="93">
        <v>1</v>
      </c>
      <c r="C11" s="94"/>
      <c r="D11" s="94"/>
      <c r="E11" s="92"/>
      <c r="F11" s="91"/>
      <c r="G11" s="310">
        <v>2</v>
      </c>
      <c r="H11" s="311"/>
      <c r="I11" s="313"/>
      <c r="J11" s="311"/>
      <c r="K11" s="312">
        <f t="shared" si="1"/>
        <v>3</v>
      </c>
      <c r="L11" s="77"/>
    </row>
    <row r="12" spans="1:12" x14ac:dyDescent="0.2">
      <c r="A12" s="79" t="s">
        <v>115</v>
      </c>
      <c r="B12" s="93">
        <v>1</v>
      </c>
      <c r="C12" s="94"/>
      <c r="D12" s="94"/>
      <c r="E12" s="92"/>
      <c r="F12" s="91"/>
      <c r="G12" s="310"/>
      <c r="H12" s="311"/>
      <c r="I12" s="313"/>
      <c r="J12" s="311"/>
      <c r="K12" s="312">
        <f t="shared" si="1"/>
        <v>1</v>
      </c>
      <c r="L12" s="77"/>
    </row>
    <row r="13" spans="1:12" x14ac:dyDescent="0.2">
      <c r="A13" s="79" t="s">
        <v>116</v>
      </c>
      <c r="B13" s="93"/>
      <c r="C13" s="94"/>
      <c r="D13" s="94"/>
      <c r="E13" s="92"/>
      <c r="F13" s="91"/>
      <c r="G13" s="310">
        <v>2</v>
      </c>
      <c r="H13" s="311"/>
      <c r="I13" s="313"/>
      <c r="J13" s="311"/>
      <c r="K13" s="312">
        <f t="shared" si="1"/>
        <v>2</v>
      </c>
      <c r="L13" s="77"/>
    </row>
    <row r="14" spans="1:12" x14ac:dyDescent="0.2">
      <c r="A14" s="79" t="s">
        <v>117</v>
      </c>
      <c r="B14" s="93">
        <v>6</v>
      </c>
      <c r="C14" s="94"/>
      <c r="D14" s="94"/>
      <c r="E14" s="92"/>
      <c r="F14" s="91">
        <v>6</v>
      </c>
      <c r="G14" s="310">
        <v>15</v>
      </c>
      <c r="H14" s="311">
        <v>1</v>
      </c>
      <c r="I14" s="313">
        <v>3</v>
      </c>
      <c r="J14" s="311"/>
      <c r="K14" s="312">
        <f t="shared" si="1"/>
        <v>31</v>
      </c>
      <c r="L14" s="77"/>
    </row>
    <row r="15" spans="1:12" x14ac:dyDescent="0.2">
      <c r="A15" s="79" t="s">
        <v>118</v>
      </c>
      <c r="B15" s="93"/>
      <c r="C15" s="94"/>
      <c r="D15" s="94"/>
      <c r="E15" s="92"/>
      <c r="F15" s="91">
        <v>3</v>
      </c>
      <c r="G15" s="310">
        <v>6</v>
      </c>
      <c r="H15" s="311">
        <v>4</v>
      </c>
      <c r="I15" s="313"/>
      <c r="J15" s="311">
        <v>3</v>
      </c>
      <c r="K15" s="312">
        <f t="shared" si="1"/>
        <v>16</v>
      </c>
      <c r="L15" s="77"/>
    </row>
    <row r="16" spans="1:12" x14ac:dyDescent="0.2">
      <c r="A16" s="79" t="s">
        <v>119</v>
      </c>
      <c r="B16" s="93">
        <v>3</v>
      </c>
      <c r="C16" s="94"/>
      <c r="D16" s="94"/>
      <c r="E16" s="92"/>
      <c r="F16" s="91">
        <v>2</v>
      </c>
      <c r="G16" s="310">
        <v>3</v>
      </c>
      <c r="H16" s="311">
        <v>4</v>
      </c>
      <c r="I16" s="313"/>
      <c r="J16" s="311"/>
      <c r="K16" s="312">
        <f t="shared" si="1"/>
        <v>12</v>
      </c>
      <c r="L16" s="77"/>
    </row>
    <row r="17" spans="1:12" x14ac:dyDescent="0.2">
      <c r="A17" s="79" t="s">
        <v>120</v>
      </c>
      <c r="B17" s="93">
        <v>6</v>
      </c>
      <c r="C17" s="94"/>
      <c r="D17" s="94"/>
      <c r="E17" s="92"/>
      <c r="F17" s="91"/>
      <c r="G17" s="310">
        <v>1</v>
      </c>
      <c r="H17" s="311"/>
      <c r="I17" s="313"/>
      <c r="J17" s="311"/>
      <c r="K17" s="312">
        <f t="shared" si="1"/>
        <v>7</v>
      </c>
      <c r="L17" s="77"/>
    </row>
    <row r="18" spans="1:12" x14ac:dyDescent="0.2">
      <c r="A18" s="79" t="s">
        <v>121</v>
      </c>
      <c r="B18" s="93">
        <v>1</v>
      </c>
      <c r="C18" s="94"/>
      <c r="D18" s="94"/>
      <c r="E18" s="92"/>
      <c r="F18" s="91">
        <v>1</v>
      </c>
      <c r="G18" s="310">
        <v>2</v>
      </c>
      <c r="H18" s="311">
        <v>1</v>
      </c>
      <c r="I18" s="313"/>
      <c r="J18" s="311"/>
      <c r="K18" s="312">
        <f t="shared" si="1"/>
        <v>5</v>
      </c>
      <c r="L18" s="77"/>
    </row>
    <row r="19" spans="1:12" x14ac:dyDescent="0.2">
      <c r="A19" s="79" t="s">
        <v>122</v>
      </c>
      <c r="B19" s="93"/>
      <c r="C19" s="94"/>
      <c r="D19" s="94"/>
      <c r="E19" s="92"/>
      <c r="F19" s="91"/>
      <c r="G19" s="310"/>
      <c r="H19" s="311"/>
      <c r="I19" s="313">
        <v>1</v>
      </c>
      <c r="J19" s="311"/>
      <c r="K19" s="312">
        <f t="shared" si="1"/>
        <v>1</v>
      </c>
      <c r="L19" s="77"/>
    </row>
    <row r="20" spans="1:12" x14ac:dyDescent="0.2">
      <c r="A20" s="79" t="s">
        <v>123</v>
      </c>
      <c r="B20" s="93"/>
      <c r="C20" s="94"/>
      <c r="D20" s="94"/>
      <c r="E20" s="92"/>
      <c r="F20" s="91"/>
      <c r="G20" s="310"/>
      <c r="H20" s="311">
        <v>3</v>
      </c>
      <c r="I20" s="313"/>
      <c r="J20" s="311"/>
      <c r="K20" s="312">
        <f t="shared" ref="K20:K28" si="2">SUM(B20,F20:J20)</f>
        <v>3</v>
      </c>
      <c r="L20" s="77"/>
    </row>
    <row r="21" spans="1:12" x14ac:dyDescent="0.2">
      <c r="A21" s="79" t="s">
        <v>124</v>
      </c>
      <c r="B21" s="93"/>
      <c r="C21" s="94"/>
      <c r="D21" s="94"/>
      <c r="E21" s="92"/>
      <c r="F21" s="91"/>
      <c r="G21" s="310">
        <v>1</v>
      </c>
      <c r="H21" s="311"/>
      <c r="I21" s="313"/>
      <c r="J21" s="311"/>
      <c r="K21" s="312">
        <f t="shared" si="2"/>
        <v>1</v>
      </c>
      <c r="L21" s="77"/>
    </row>
    <row r="22" spans="1:12" x14ac:dyDescent="0.2">
      <c r="A22" s="79" t="s">
        <v>126</v>
      </c>
      <c r="B22" s="93"/>
      <c r="C22" s="94"/>
      <c r="D22" s="94"/>
      <c r="E22" s="92"/>
      <c r="F22" s="91"/>
      <c r="G22" s="310">
        <v>4</v>
      </c>
      <c r="H22" s="311"/>
      <c r="I22" s="313"/>
      <c r="J22" s="311"/>
      <c r="K22" s="312">
        <f t="shared" si="2"/>
        <v>4</v>
      </c>
      <c r="L22" s="77"/>
    </row>
    <row r="23" spans="1:12" x14ac:dyDescent="0.2">
      <c r="A23" s="79" t="s">
        <v>127</v>
      </c>
      <c r="B23" s="93">
        <v>1</v>
      </c>
      <c r="C23" s="94"/>
      <c r="D23" s="94"/>
      <c r="E23" s="92"/>
      <c r="F23" s="91"/>
      <c r="G23" s="310"/>
      <c r="H23" s="311"/>
      <c r="I23" s="313"/>
      <c r="J23" s="311"/>
      <c r="K23" s="312">
        <f t="shared" si="2"/>
        <v>1</v>
      </c>
      <c r="L23" s="77"/>
    </row>
    <row r="24" spans="1:12" x14ac:dyDescent="0.2">
      <c r="A24" s="79" t="s">
        <v>128</v>
      </c>
      <c r="B24" s="93">
        <v>8</v>
      </c>
      <c r="C24" s="94"/>
      <c r="D24" s="94"/>
      <c r="E24" s="92"/>
      <c r="F24" s="91">
        <v>6</v>
      </c>
      <c r="G24" s="310">
        <v>7</v>
      </c>
      <c r="H24" s="311">
        <v>36</v>
      </c>
      <c r="I24" s="313">
        <v>2</v>
      </c>
      <c r="J24" s="311">
        <v>13</v>
      </c>
      <c r="K24" s="312">
        <f t="shared" si="2"/>
        <v>72</v>
      </c>
      <c r="L24" s="77"/>
    </row>
    <row r="25" spans="1:12" x14ac:dyDescent="0.2">
      <c r="A25" s="79" t="s">
        <v>129</v>
      </c>
      <c r="B25" s="93">
        <v>19</v>
      </c>
      <c r="C25" s="94"/>
      <c r="D25" s="94"/>
      <c r="E25" s="92"/>
      <c r="F25" s="91">
        <v>1</v>
      </c>
      <c r="G25" s="310">
        <v>6</v>
      </c>
      <c r="H25" s="311">
        <v>1</v>
      </c>
      <c r="I25" s="313">
        <v>2</v>
      </c>
      <c r="J25" s="311"/>
      <c r="K25" s="312">
        <f t="shared" si="2"/>
        <v>29</v>
      </c>
      <c r="L25" s="77"/>
    </row>
    <row r="26" spans="1:12" x14ac:dyDescent="0.2">
      <c r="A26" s="79" t="s">
        <v>130</v>
      </c>
      <c r="B26" s="93">
        <v>3</v>
      </c>
      <c r="C26" s="94"/>
      <c r="D26" s="94"/>
      <c r="E26" s="92"/>
      <c r="F26" s="91"/>
      <c r="G26" s="310">
        <v>6</v>
      </c>
      <c r="H26" s="311"/>
      <c r="I26" s="313"/>
      <c r="J26" s="311"/>
      <c r="K26" s="312">
        <f t="shared" si="2"/>
        <v>9</v>
      </c>
      <c r="L26" s="77"/>
    </row>
    <row r="27" spans="1:12" x14ac:dyDescent="0.2">
      <c r="A27" s="79" t="s">
        <v>131</v>
      </c>
      <c r="B27" s="93"/>
      <c r="C27" s="94"/>
      <c r="D27" s="94"/>
      <c r="E27" s="92"/>
      <c r="F27" s="91">
        <v>5</v>
      </c>
      <c r="G27" s="310">
        <v>1</v>
      </c>
      <c r="H27" s="311">
        <v>3</v>
      </c>
      <c r="I27" s="313"/>
      <c r="J27" s="311"/>
      <c r="K27" s="312">
        <f t="shared" si="2"/>
        <v>9</v>
      </c>
      <c r="L27" s="77"/>
    </row>
    <row r="28" spans="1:12" x14ac:dyDescent="0.2">
      <c r="A28" s="79" t="s">
        <v>132</v>
      </c>
      <c r="B28" s="93"/>
      <c r="C28" s="94"/>
      <c r="D28" s="94"/>
      <c r="E28" s="92"/>
      <c r="F28" s="91"/>
      <c r="G28" s="310">
        <v>2</v>
      </c>
      <c r="H28" s="311"/>
      <c r="I28" s="313">
        <v>3</v>
      </c>
      <c r="J28" s="311"/>
      <c r="K28" s="312">
        <f t="shared" si="2"/>
        <v>5</v>
      </c>
      <c r="L28" s="77"/>
    </row>
    <row r="29" spans="1:12" x14ac:dyDescent="0.2">
      <c r="A29" s="79" t="s">
        <v>133</v>
      </c>
      <c r="B29" s="93">
        <v>4</v>
      </c>
      <c r="C29" s="94"/>
      <c r="D29" s="94"/>
      <c r="E29" s="92"/>
      <c r="F29" s="91">
        <v>4</v>
      </c>
      <c r="G29" s="310">
        <v>12</v>
      </c>
      <c r="H29" s="311">
        <v>27</v>
      </c>
      <c r="I29" s="313">
        <v>2</v>
      </c>
      <c r="J29" s="311">
        <v>2</v>
      </c>
      <c r="K29" s="312">
        <f t="shared" ref="K29:K37" si="3">SUM(B29,F29:J29)</f>
        <v>51</v>
      </c>
      <c r="L29" s="77"/>
    </row>
    <row r="30" spans="1:12" x14ac:dyDescent="0.2">
      <c r="A30" s="79" t="s">
        <v>134</v>
      </c>
      <c r="B30" s="93">
        <v>3</v>
      </c>
      <c r="C30" s="94"/>
      <c r="D30" s="94"/>
      <c r="E30" s="92"/>
      <c r="F30" s="91">
        <v>4</v>
      </c>
      <c r="G30" s="310">
        <v>6</v>
      </c>
      <c r="H30" s="311">
        <v>1</v>
      </c>
      <c r="I30" s="313"/>
      <c r="J30" s="311"/>
      <c r="K30" s="312">
        <f t="shared" si="3"/>
        <v>14</v>
      </c>
      <c r="L30" s="77"/>
    </row>
    <row r="31" spans="1:12" x14ac:dyDescent="0.2">
      <c r="A31" s="79" t="s">
        <v>140</v>
      </c>
      <c r="B31" s="93"/>
      <c r="C31" s="94"/>
      <c r="D31" s="94"/>
      <c r="E31" s="92"/>
      <c r="F31" s="91"/>
      <c r="G31" s="310">
        <v>3</v>
      </c>
      <c r="H31" s="311"/>
      <c r="I31" s="313"/>
      <c r="J31" s="311"/>
      <c r="K31" s="312">
        <f t="shared" si="3"/>
        <v>3</v>
      </c>
      <c r="L31" s="77"/>
    </row>
    <row r="32" spans="1:12" x14ac:dyDescent="0.2">
      <c r="A32" s="79" t="s">
        <v>125</v>
      </c>
      <c r="B32" s="93">
        <v>17</v>
      </c>
      <c r="C32" s="94">
        <v>2</v>
      </c>
      <c r="D32" s="94"/>
      <c r="E32" s="92"/>
      <c r="F32" s="91">
        <v>4</v>
      </c>
      <c r="G32" s="310">
        <v>36</v>
      </c>
      <c r="H32" s="311">
        <v>1</v>
      </c>
      <c r="I32" s="313">
        <v>2</v>
      </c>
      <c r="J32" s="311"/>
      <c r="K32" s="312">
        <f t="shared" si="3"/>
        <v>60</v>
      </c>
      <c r="L32" s="77"/>
    </row>
    <row r="33" spans="1:12" x14ac:dyDescent="0.2">
      <c r="A33" s="79" t="s">
        <v>135</v>
      </c>
      <c r="B33" s="93">
        <v>14</v>
      </c>
      <c r="C33" s="94">
        <v>2</v>
      </c>
      <c r="D33" s="94"/>
      <c r="E33" s="92"/>
      <c r="F33" s="91">
        <v>55</v>
      </c>
      <c r="G33" s="310">
        <v>6</v>
      </c>
      <c r="H33" s="311"/>
      <c r="I33" s="313">
        <v>1</v>
      </c>
      <c r="J33" s="311"/>
      <c r="K33" s="312">
        <f t="shared" si="3"/>
        <v>76</v>
      </c>
      <c r="L33" s="77"/>
    </row>
    <row r="34" spans="1:12" x14ac:dyDescent="0.2">
      <c r="A34" s="79" t="s">
        <v>136</v>
      </c>
      <c r="B34" s="93">
        <v>2</v>
      </c>
      <c r="C34" s="94"/>
      <c r="D34" s="94"/>
      <c r="E34" s="92"/>
      <c r="F34" s="91"/>
      <c r="G34" s="310"/>
      <c r="H34" s="311"/>
      <c r="I34" s="313"/>
      <c r="J34" s="311"/>
      <c r="K34" s="312">
        <f t="shared" si="3"/>
        <v>2</v>
      </c>
      <c r="L34" s="77"/>
    </row>
    <row r="35" spans="1:12" x14ac:dyDescent="0.2">
      <c r="A35" s="79" t="s">
        <v>137</v>
      </c>
      <c r="B35" s="93"/>
      <c r="C35" s="94"/>
      <c r="D35" s="94"/>
      <c r="E35" s="92"/>
      <c r="F35" s="91"/>
      <c r="G35" s="310">
        <v>1</v>
      </c>
      <c r="H35" s="311"/>
      <c r="I35" s="313"/>
      <c r="J35" s="311"/>
      <c r="K35" s="312">
        <f t="shared" si="3"/>
        <v>1</v>
      </c>
      <c r="L35" s="77"/>
    </row>
    <row r="36" spans="1:12" x14ac:dyDescent="0.2">
      <c r="A36" s="79" t="s">
        <v>138</v>
      </c>
      <c r="B36" s="93"/>
      <c r="C36" s="94"/>
      <c r="D36" s="94"/>
      <c r="E36" s="92"/>
      <c r="F36" s="91">
        <v>33</v>
      </c>
      <c r="G36" s="310"/>
      <c r="H36" s="311">
        <v>12</v>
      </c>
      <c r="I36" s="313">
        <v>4</v>
      </c>
      <c r="J36" s="311">
        <v>1</v>
      </c>
      <c r="K36" s="312">
        <f t="shared" si="3"/>
        <v>50</v>
      </c>
      <c r="L36" s="77"/>
    </row>
    <row r="37" spans="1:12" x14ac:dyDescent="0.2">
      <c r="A37" s="79" t="s">
        <v>139</v>
      </c>
      <c r="B37" s="93"/>
      <c r="C37" s="94"/>
      <c r="D37" s="94"/>
      <c r="E37" s="92">
        <v>1</v>
      </c>
      <c r="F37" s="91">
        <v>39</v>
      </c>
      <c r="G37" s="310"/>
      <c r="H37" s="311"/>
      <c r="I37" s="313"/>
      <c r="J37" s="311"/>
      <c r="K37" s="312">
        <f t="shared" si="3"/>
        <v>39</v>
      </c>
      <c r="L37" s="77"/>
    </row>
    <row r="38" spans="1:12" ht="13.5" thickBot="1" x14ac:dyDescent="0.25">
      <c r="A38" s="319" t="s">
        <v>69</v>
      </c>
      <c r="B38" s="320">
        <f t="shared" ref="B38:K38" si="4">SUM(B4:B37)</f>
        <v>98</v>
      </c>
      <c r="C38" s="321">
        <f t="shared" si="4"/>
        <v>4</v>
      </c>
      <c r="D38" s="321">
        <f t="shared" si="4"/>
        <v>0</v>
      </c>
      <c r="E38" s="322">
        <f t="shared" si="4"/>
        <v>2</v>
      </c>
      <c r="F38" s="323">
        <f t="shared" si="4"/>
        <v>168</v>
      </c>
      <c r="G38" s="324">
        <f t="shared" si="4"/>
        <v>126</v>
      </c>
      <c r="H38" s="325">
        <f t="shared" si="4"/>
        <v>94</v>
      </c>
      <c r="I38" s="326">
        <f t="shared" si="4"/>
        <v>22</v>
      </c>
      <c r="J38" s="325">
        <f t="shared" si="4"/>
        <v>19</v>
      </c>
      <c r="K38" s="327">
        <f t="shared" si="4"/>
        <v>527</v>
      </c>
    </row>
    <row r="40" spans="1:12" x14ac:dyDescent="0.2">
      <c r="A40" s="492"/>
      <c r="B40" s="492"/>
      <c r="C40" s="492"/>
      <c r="D40" s="492"/>
      <c r="E40" s="492"/>
      <c r="F40" s="492"/>
      <c r="G40" s="492"/>
      <c r="H40" s="492"/>
      <c r="I40" s="492"/>
      <c r="J40" s="492"/>
      <c r="K40" s="492"/>
    </row>
    <row r="41" spans="1:12" x14ac:dyDescent="0.2">
      <c r="A41" s="492"/>
      <c r="B41" s="492"/>
      <c r="C41" s="492"/>
      <c r="D41" s="492"/>
      <c r="E41" s="492"/>
      <c r="F41" s="492"/>
      <c r="G41" s="492"/>
      <c r="H41" s="492"/>
      <c r="I41" s="492"/>
      <c r="J41" s="492"/>
      <c r="K41" s="492"/>
    </row>
    <row r="42" spans="1:12" x14ac:dyDescent="0.2">
      <c r="A42" s="492"/>
      <c r="B42" s="492"/>
      <c r="C42" s="492"/>
      <c r="D42" s="492"/>
      <c r="E42" s="492"/>
      <c r="F42" s="492"/>
      <c r="G42" s="492"/>
      <c r="H42" s="492"/>
      <c r="I42" s="492"/>
      <c r="J42" s="492"/>
      <c r="K42" s="492"/>
    </row>
    <row r="43" spans="1:12" x14ac:dyDescent="0.2">
      <c r="A43" s="492"/>
      <c r="B43" s="492"/>
      <c r="C43" s="492"/>
      <c r="D43" s="492"/>
      <c r="E43" s="492"/>
      <c r="F43" s="492"/>
      <c r="G43" s="492"/>
      <c r="H43" s="492"/>
      <c r="I43" s="492"/>
      <c r="J43" s="492"/>
      <c r="K43" s="492"/>
    </row>
    <row r="44" spans="1:12" x14ac:dyDescent="0.2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</row>
    <row r="45" spans="1:12" x14ac:dyDescent="0.2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</row>
    <row r="46" spans="1:12" x14ac:dyDescent="0.2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</row>
  </sheetData>
  <sheetProtection password="CC5B" sheet="1" objects="1" scenarios="1"/>
  <sortState ref="A4:A259">
    <sortCondition ref="A4:A259"/>
  </sortState>
  <mergeCells count="15">
    <mergeCell ref="A1:K1"/>
    <mergeCell ref="G2:G3"/>
    <mergeCell ref="H2:H3"/>
    <mergeCell ref="I2:I3"/>
    <mergeCell ref="J2:J3"/>
    <mergeCell ref="K2:K3"/>
    <mergeCell ref="B2:D2"/>
    <mergeCell ref="E2:F2"/>
    <mergeCell ref="A45:K45"/>
    <mergeCell ref="A46:K46"/>
    <mergeCell ref="A40:K40"/>
    <mergeCell ref="A41:K41"/>
    <mergeCell ref="A42:K42"/>
    <mergeCell ref="A43:K43"/>
    <mergeCell ref="A44:K44"/>
  </mergeCells>
  <pageMargins left="0.70866141732283472" right="0.70866141732283472" top="0.74803149606299213" bottom="0.74803149606299213" header="0.31496062992125984" footer="0.31496062992125984"/>
  <pageSetup paperSize="9" scale="70" firstPageNumber="124" orientation="landscape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2" zoomScaleNormal="100" workbookViewId="0">
      <selection activeCell="N27" sqref="N27"/>
    </sheetView>
  </sheetViews>
  <sheetFormatPr defaultRowHeight="15" x14ac:dyDescent="0.25"/>
  <cols>
    <col min="1" max="1" width="32.7109375" customWidth="1"/>
    <col min="2" max="2" width="12.7109375" style="349" customWidth="1"/>
    <col min="3" max="3" width="12.7109375" style="347" customWidth="1"/>
    <col min="4" max="4" width="12.7109375" style="349" customWidth="1"/>
    <col min="5" max="5" width="12.7109375" style="347" customWidth="1"/>
    <col min="6" max="6" width="12.7109375" style="349" customWidth="1"/>
    <col min="7" max="7" width="12.7109375" style="347" customWidth="1"/>
    <col min="8" max="8" width="12.7109375" style="349" customWidth="1"/>
    <col min="9" max="9" width="12.7109375" style="347" customWidth="1"/>
    <col min="10" max="10" width="12.7109375" style="349" customWidth="1"/>
    <col min="11" max="11" width="12.7109375" style="347" customWidth="1"/>
    <col min="12" max="15" width="10.7109375" customWidth="1"/>
  </cols>
  <sheetData>
    <row r="1" spans="1:11" ht="42.75" customHeight="1" x14ac:dyDescent="0.25">
      <c r="A1" s="563" t="s">
        <v>362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</row>
    <row r="2" spans="1:11" ht="15" customHeight="1" x14ac:dyDescent="0.25">
      <c r="A2" s="468" t="s">
        <v>247</v>
      </c>
      <c r="B2" s="416" t="s">
        <v>0</v>
      </c>
      <c r="C2" s="416"/>
      <c r="D2" s="416" t="s">
        <v>2</v>
      </c>
      <c r="E2" s="416"/>
      <c r="F2" s="416" t="s">
        <v>1</v>
      </c>
      <c r="G2" s="416"/>
      <c r="H2" s="416" t="s">
        <v>3</v>
      </c>
      <c r="I2" s="416"/>
      <c r="J2" s="566" t="s">
        <v>4</v>
      </c>
      <c r="K2" s="567"/>
    </row>
    <row r="3" spans="1:11" ht="15" customHeight="1" thickBot="1" x14ac:dyDescent="0.3">
      <c r="A3" s="469"/>
      <c r="B3" s="329" t="s">
        <v>188</v>
      </c>
      <c r="C3" s="330" t="s">
        <v>189</v>
      </c>
      <c r="D3" s="329" t="s">
        <v>188</v>
      </c>
      <c r="E3" s="330" t="s">
        <v>189</v>
      </c>
      <c r="F3" s="329" t="s">
        <v>188</v>
      </c>
      <c r="G3" s="330" t="s">
        <v>189</v>
      </c>
      <c r="H3" s="329" t="s">
        <v>188</v>
      </c>
      <c r="I3" s="330" t="s">
        <v>189</v>
      </c>
      <c r="J3" s="331" t="s">
        <v>188</v>
      </c>
      <c r="K3" s="332" t="s">
        <v>189</v>
      </c>
    </row>
    <row r="4" spans="1:11" x14ac:dyDescent="0.25">
      <c r="A4" s="394" t="s">
        <v>248</v>
      </c>
      <c r="B4" s="395"/>
      <c r="C4" s="395"/>
      <c r="D4" s="395"/>
      <c r="E4" s="395"/>
      <c r="F4" s="395"/>
      <c r="G4" s="395"/>
      <c r="H4" s="395"/>
      <c r="I4" s="395"/>
      <c r="J4" s="395"/>
      <c r="K4" s="419"/>
    </row>
    <row r="5" spans="1:11" ht="39" x14ac:dyDescent="0.25">
      <c r="A5" s="32" t="s">
        <v>187</v>
      </c>
      <c r="B5" s="333">
        <v>2.24E-2</v>
      </c>
      <c r="C5" s="334">
        <v>3</v>
      </c>
      <c r="D5" s="333">
        <v>0</v>
      </c>
      <c r="E5" s="334">
        <v>0</v>
      </c>
      <c r="F5" s="333">
        <v>0</v>
      </c>
      <c r="G5" s="334">
        <v>0</v>
      </c>
      <c r="H5" s="333">
        <v>0</v>
      </c>
      <c r="I5" s="334">
        <v>0</v>
      </c>
      <c r="J5" s="335">
        <v>1.7000000000000001E-2</v>
      </c>
      <c r="K5" s="336">
        <v>3</v>
      </c>
    </row>
    <row r="6" spans="1:11" ht="51.75" x14ac:dyDescent="0.25">
      <c r="A6" s="32" t="s">
        <v>185</v>
      </c>
      <c r="B6" s="337"/>
      <c r="C6" s="338"/>
      <c r="D6" s="337"/>
      <c r="E6" s="338"/>
      <c r="F6" s="337"/>
      <c r="G6" s="338"/>
      <c r="H6" s="339">
        <v>0</v>
      </c>
      <c r="I6" s="340">
        <v>0</v>
      </c>
      <c r="J6" s="341">
        <f t="shared" ref="J6:K6" si="0">H6</f>
        <v>0</v>
      </c>
      <c r="K6" s="342">
        <f t="shared" si="0"/>
        <v>0</v>
      </c>
    </row>
    <row r="7" spans="1:11" x14ac:dyDescent="0.25">
      <c r="A7" s="391" t="s">
        <v>284</v>
      </c>
      <c r="B7" s="392"/>
      <c r="C7" s="392"/>
      <c r="D7" s="392"/>
      <c r="E7" s="392"/>
      <c r="F7" s="392"/>
      <c r="G7" s="392"/>
      <c r="H7" s="392"/>
      <c r="I7" s="392"/>
      <c r="J7" s="392"/>
      <c r="K7" s="393"/>
    </row>
    <row r="8" spans="1:11" ht="39" x14ac:dyDescent="0.25">
      <c r="A8" s="32" t="s">
        <v>187</v>
      </c>
      <c r="B8" s="333">
        <v>2.5000000000000001E-2</v>
      </c>
      <c r="C8" s="334">
        <v>1</v>
      </c>
      <c r="D8" s="333">
        <v>0</v>
      </c>
      <c r="E8" s="334">
        <v>0</v>
      </c>
      <c r="F8" s="333">
        <v>0</v>
      </c>
      <c r="G8" s="334">
        <v>0</v>
      </c>
      <c r="H8" s="333">
        <v>0</v>
      </c>
      <c r="I8" s="334">
        <v>0</v>
      </c>
      <c r="J8" s="335">
        <v>1.6899999999999998E-2</v>
      </c>
      <c r="K8" s="336">
        <v>1</v>
      </c>
    </row>
    <row r="9" spans="1:11" ht="51.75" x14ac:dyDescent="0.25">
      <c r="A9" s="32" t="s">
        <v>186</v>
      </c>
      <c r="B9" s="337"/>
      <c r="C9" s="338"/>
      <c r="D9" s="337"/>
      <c r="E9" s="338"/>
      <c r="F9" s="337"/>
      <c r="G9" s="338"/>
      <c r="H9" s="339">
        <v>0</v>
      </c>
      <c r="I9" s="340">
        <v>0</v>
      </c>
      <c r="J9" s="341">
        <f>H9</f>
        <v>0</v>
      </c>
      <c r="K9" s="342">
        <f>I9</f>
        <v>0</v>
      </c>
    </row>
    <row r="10" spans="1:11" x14ac:dyDescent="0.25">
      <c r="A10" s="391" t="s">
        <v>250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3"/>
    </row>
    <row r="11" spans="1:11" ht="39" x14ac:dyDescent="0.25">
      <c r="A11" s="32" t="s">
        <v>187</v>
      </c>
      <c r="B11" s="333">
        <v>0.25</v>
      </c>
      <c r="C11" s="334">
        <v>10</v>
      </c>
      <c r="D11" s="333">
        <v>0</v>
      </c>
      <c r="E11" s="334">
        <v>0</v>
      </c>
      <c r="F11" s="333">
        <v>0.18920000000000001</v>
      </c>
      <c r="G11" s="334">
        <v>7</v>
      </c>
      <c r="H11" s="333">
        <v>0.2</v>
      </c>
      <c r="I11" s="334">
        <v>1</v>
      </c>
      <c r="J11" s="335">
        <v>0.2195</v>
      </c>
      <c r="K11" s="336">
        <v>18</v>
      </c>
    </row>
    <row r="12" spans="1:11" ht="51.75" x14ac:dyDescent="0.25">
      <c r="A12" s="32" t="s">
        <v>185</v>
      </c>
      <c r="B12" s="337"/>
      <c r="C12" s="338"/>
      <c r="D12" s="337"/>
      <c r="E12" s="338"/>
      <c r="F12" s="337"/>
      <c r="G12" s="338"/>
      <c r="H12" s="339">
        <v>0.2</v>
      </c>
      <c r="I12" s="340">
        <v>1</v>
      </c>
      <c r="J12" s="341">
        <f t="shared" ref="J12:K12" si="1">H12</f>
        <v>0.2</v>
      </c>
      <c r="K12" s="342">
        <f t="shared" si="1"/>
        <v>1</v>
      </c>
    </row>
    <row r="13" spans="1:11" x14ac:dyDescent="0.25">
      <c r="A13" s="391" t="s">
        <v>251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3"/>
    </row>
    <row r="14" spans="1:11" ht="39" x14ac:dyDescent="0.25">
      <c r="A14" s="32" t="s">
        <v>187</v>
      </c>
      <c r="B14" s="333">
        <v>7.1000000000000004E-3</v>
      </c>
      <c r="C14" s="334">
        <v>1</v>
      </c>
      <c r="D14" s="333">
        <v>0</v>
      </c>
      <c r="E14" s="334">
        <v>0</v>
      </c>
      <c r="F14" s="333">
        <v>0</v>
      </c>
      <c r="G14" s="334">
        <v>0</v>
      </c>
      <c r="H14" s="333">
        <v>0</v>
      </c>
      <c r="I14" s="334">
        <v>0</v>
      </c>
      <c r="J14" s="335">
        <v>6.0000000000000001E-3</v>
      </c>
      <c r="K14" s="336">
        <v>1</v>
      </c>
    </row>
    <row r="15" spans="1:11" ht="51.75" x14ac:dyDescent="0.25">
      <c r="A15" s="32" t="s">
        <v>185</v>
      </c>
      <c r="B15" s="337"/>
      <c r="C15" s="338"/>
      <c r="D15" s="337"/>
      <c r="E15" s="338"/>
      <c r="F15" s="337"/>
      <c r="G15" s="338"/>
      <c r="H15" s="339">
        <v>0</v>
      </c>
      <c r="I15" s="340">
        <v>0</v>
      </c>
      <c r="J15" s="341">
        <f t="shared" ref="J15:K15" si="2">H15</f>
        <v>0</v>
      </c>
      <c r="K15" s="342">
        <f t="shared" si="2"/>
        <v>0</v>
      </c>
    </row>
    <row r="16" spans="1:11" x14ac:dyDescent="0.25">
      <c r="A16" s="391" t="s">
        <v>252</v>
      </c>
      <c r="B16" s="392"/>
      <c r="C16" s="392"/>
      <c r="D16" s="392"/>
      <c r="E16" s="392"/>
      <c r="F16" s="392"/>
      <c r="G16" s="392"/>
      <c r="H16" s="392"/>
      <c r="I16" s="392"/>
      <c r="J16" s="392"/>
      <c r="K16" s="393"/>
    </row>
    <row r="17" spans="1:11" ht="39" x14ac:dyDescent="0.25">
      <c r="A17" s="32" t="s">
        <v>187</v>
      </c>
      <c r="B17" s="333">
        <v>8.3299999999999999E-2</v>
      </c>
      <c r="C17" s="334">
        <v>2</v>
      </c>
      <c r="D17" s="333">
        <v>0</v>
      </c>
      <c r="E17" s="334">
        <v>0</v>
      </c>
      <c r="F17" s="333">
        <v>6.25E-2</v>
      </c>
      <c r="G17" s="334">
        <v>1</v>
      </c>
      <c r="H17" s="333">
        <v>0</v>
      </c>
      <c r="I17" s="334">
        <v>0</v>
      </c>
      <c r="J17" s="335">
        <v>7.1400000000000005E-2</v>
      </c>
      <c r="K17" s="336">
        <v>3</v>
      </c>
    </row>
    <row r="18" spans="1:11" ht="51.75" x14ac:dyDescent="0.25">
      <c r="A18" s="32" t="s">
        <v>185</v>
      </c>
      <c r="B18" s="337"/>
      <c r="C18" s="338"/>
      <c r="D18" s="337"/>
      <c r="E18" s="338"/>
      <c r="F18" s="337"/>
      <c r="G18" s="338"/>
      <c r="H18" s="339">
        <v>0</v>
      </c>
      <c r="I18" s="340">
        <v>0</v>
      </c>
      <c r="J18" s="341">
        <f t="shared" ref="J18:K18" si="3">H18</f>
        <v>0</v>
      </c>
      <c r="K18" s="342">
        <f t="shared" si="3"/>
        <v>0</v>
      </c>
    </row>
    <row r="19" spans="1:11" x14ac:dyDescent="0.25">
      <c r="A19" s="391" t="s">
        <v>253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ht="39" x14ac:dyDescent="0.25">
      <c r="A20" s="32" t="s">
        <v>187</v>
      </c>
      <c r="B20" s="333">
        <v>5.45E-2</v>
      </c>
      <c r="C20" s="334">
        <v>3</v>
      </c>
      <c r="D20" s="333">
        <v>0</v>
      </c>
      <c r="E20" s="334">
        <v>0</v>
      </c>
      <c r="F20" s="333">
        <v>7.6899999999999996E-2</v>
      </c>
      <c r="G20" s="334">
        <v>2</v>
      </c>
      <c r="H20" s="333">
        <v>0</v>
      </c>
      <c r="I20" s="334">
        <v>0</v>
      </c>
      <c r="J20" s="335">
        <v>6.0199999999999997E-2</v>
      </c>
      <c r="K20" s="336">
        <v>5</v>
      </c>
    </row>
    <row r="21" spans="1:11" ht="51.75" x14ac:dyDescent="0.25">
      <c r="A21" s="32" t="s">
        <v>185</v>
      </c>
      <c r="B21" s="337"/>
      <c r="C21" s="338"/>
      <c r="D21" s="337"/>
      <c r="E21" s="338"/>
      <c r="F21" s="337"/>
      <c r="G21" s="338"/>
      <c r="H21" s="339">
        <v>0</v>
      </c>
      <c r="I21" s="340">
        <v>0</v>
      </c>
      <c r="J21" s="341">
        <f>H21</f>
        <v>0</v>
      </c>
      <c r="K21" s="342">
        <f>I21</f>
        <v>0</v>
      </c>
    </row>
    <row r="22" spans="1:11" x14ac:dyDescent="0.25">
      <c r="A22" s="391" t="s">
        <v>254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3"/>
    </row>
    <row r="23" spans="1:11" ht="39" x14ac:dyDescent="0.25">
      <c r="A23" s="32" t="s">
        <v>187</v>
      </c>
      <c r="B23" s="333">
        <v>4.0399999999999998E-2</v>
      </c>
      <c r="C23" s="334">
        <v>11</v>
      </c>
      <c r="D23" s="333">
        <v>3.85E-2</v>
      </c>
      <c r="E23" s="334">
        <v>2</v>
      </c>
      <c r="F23" s="333">
        <v>3.2300000000000002E-2</v>
      </c>
      <c r="G23" s="334">
        <v>4</v>
      </c>
      <c r="H23" s="333">
        <v>0</v>
      </c>
      <c r="I23" s="334">
        <v>0</v>
      </c>
      <c r="J23" s="335">
        <v>3.7900000000000003E-2</v>
      </c>
      <c r="K23" s="336">
        <v>17</v>
      </c>
    </row>
    <row r="24" spans="1:11" ht="51.75" x14ac:dyDescent="0.25">
      <c r="A24" s="32" t="s">
        <v>185</v>
      </c>
      <c r="B24" s="337"/>
      <c r="C24" s="338"/>
      <c r="D24" s="337"/>
      <c r="E24" s="338"/>
      <c r="F24" s="337"/>
      <c r="G24" s="338"/>
      <c r="H24" s="339">
        <v>0</v>
      </c>
      <c r="I24" s="340">
        <v>0</v>
      </c>
      <c r="J24" s="341">
        <f t="shared" ref="J24:K24" si="4">H24</f>
        <v>0</v>
      </c>
      <c r="K24" s="342">
        <f t="shared" si="4"/>
        <v>0</v>
      </c>
    </row>
    <row r="25" spans="1:11" x14ac:dyDescent="0.25">
      <c r="A25" s="391" t="s">
        <v>255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 ht="39" x14ac:dyDescent="0.25">
      <c r="A26" s="32" t="s">
        <v>187</v>
      </c>
      <c r="B26" s="333">
        <v>6.0199999999999997E-2</v>
      </c>
      <c r="C26" s="334">
        <v>5</v>
      </c>
      <c r="D26" s="333">
        <v>0</v>
      </c>
      <c r="E26" s="334">
        <v>0</v>
      </c>
      <c r="F26" s="333">
        <v>0.05</v>
      </c>
      <c r="G26" s="334">
        <v>2</v>
      </c>
      <c r="H26" s="333">
        <v>0</v>
      </c>
      <c r="I26" s="334">
        <v>0</v>
      </c>
      <c r="J26" s="335">
        <v>5.4699999999999999E-2</v>
      </c>
      <c r="K26" s="336">
        <v>7</v>
      </c>
    </row>
    <row r="27" spans="1:11" ht="51.75" x14ac:dyDescent="0.25">
      <c r="A27" s="32" t="s">
        <v>185</v>
      </c>
      <c r="B27" s="337"/>
      <c r="C27" s="338"/>
      <c r="D27" s="337"/>
      <c r="E27" s="338"/>
      <c r="F27" s="337"/>
      <c r="G27" s="338"/>
      <c r="H27" s="339">
        <v>0</v>
      </c>
      <c r="I27" s="340">
        <v>0</v>
      </c>
      <c r="J27" s="341">
        <f t="shared" ref="J27:K27" si="5">H27</f>
        <v>0</v>
      </c>
      <c r="K27" s="342">
        <f t="shared" si="5"/>
        <v>0</v>
      </c>
    </row>
    <row r="28" spans="1:11" x14ac:dyDescent="0.25">
      <c r="A28" s="391" t="s">
        <v>256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3"/>
    </row>
    <row r="29" spans="1:11" ht="39" x14ac:dyDescent="0.25">
      <c r="A29" s="32" t="s">
        <v>187</v>
      </c>
      <c r="B29" s="343">
        <v>4.5699999999999998E-2</v>
      </c>
      <c r="C29" s="344">
        <v>36</v>
      </c>
      <c r="D29" s="343">
        <v>3.85E-2</v>
      </c>
      <c r="E29" s="344">
        <v>2</v>
      </c>
      <c r="F29" s="343">
        <v>4.8500000000000001E-2</v>
      </c>
      <c r="G29" s="344">
        <v>16</v>
      </c>
      <c r="H29" s="339">
        <v>5.8799999999999998E-2</v>
      </c>
      <c r="I29" s="340">
        <v>1</v>
      </c>
      <c r="J29" s="335">
        <v>4.6300000000000001E-2</v>
      </c>
      <c r="K29" s="336">
        <v>55</v>
      </c>
    </row>
    <row r="30" spans="1:11" ht="51.75" x14ac:dyDescent="0.25">
      <c r="A30" s="32" t="s">
        <v>186</v>
      </c>
      <c r="B30" s="337"/>
      <c r="C30" s="338"/>
      <c r="D30" s="337"/>
      <c r="E30" s="338"/>
      <c r="F30" s="337"/>
      <c r="G30" s="338"/>
      <c r="H30" s="339">
        <v>5.8799999999999998E-2</v>
      </c>
      <c r="I30" s="340">
        <v>1</v>
      </c>
      <c r="J30" s="341">
        <f>H30</f>
        <v>5.8799999999999998E-2</v>
      </c>
      <c r="K30" s="342">
        <f>I30</f>
        <v>1</v>
      </c>
    </row>
    <row r="31" spans="1:11" ht="15.75" thickBot="1" x14ac:dyDescent="0.3">
      <c r="A31" s="328" t="s">
        <v>361</v>
      </c>
      <c r="B31" s="198">
        <f>B29</f>
        <v>4.5699999999999998E-2</v>
      </c>
      <c r="C31" s="345">
        <f>SUM(C5,C8,C11,C14,C17,,C20,,C23,C26)</f>
        <v>36</v>
      </c>
      <c r="D31" s="198">
        <f>D29</f>
        <v>3.85E-2</v>
      </c>
      <c r="E31" s="345">
        <f>SUM(E5,E8,E11,E14,E17,,E20,,E23,E26)</f>
        <v>2</v>
      </c>
      <c r="F31" s="198">
        <f>F29</f>
        <v>4.8500000000000001E-2</v>
      </c>
      <c r="G31" s="345">
        <f>SUM(G5,G8,G11,G14,G17,,G20,,G23,G26)</f>
        <v>16</v>
      </c>
      <c r="H31" s="198">
        <f>H30</f>
        <v>5.8799999999999998E-2</v>
      </c>
      <c r="I31" s="345">
        <f>SUM(I5,I8,I11,I14,I17,,I20,,I23,I26)</f>
        <v>1</v>
      </c>
      <c r="J31" s="196"/>
      <c r="K31" s="346"/>
    </row>
    <row r="33" spans="1:12" x14ac:dyDescent="0.25">
      <c r="A33" s="561"/>
      <c r="B33" s="561"/>
      <c r="C33" s="561"/>
      <c r="D33" s="561"/>
      <c r="E33" s="561"/>
      <c r="F33" s="561"/>
      <c r="G33" s="561"/>
      <c r="H33" s="561"/>
      <c r="I33" s="561"/>
      <c r="J33" s="561"/>
    </row>
    <row r="34" spans="1:12" x14ac:dyDescent="0.25">
      <c r="A34" s="562"/>
      <c r="B34" s="562"/>
      <c r="C34" s="562"/>
      <c r="D34" s="562"/>
      <c r="E34" s="562"/>
      <c r="F34" s="562"/>
      <c r="G34" s="562"/>
      <c r="H34" s="562"/>
      <c r="I34" s="562"/>
      <c r="J34" s="562"/>
      <c r="K34" s="348"/>
      <c r="L34" s="62"/>
    </row>
  </sheetData>
  <sheetProtection password="CC5B" sheet="1" objects="1" scenarios="1"/>
  <mergeCells count="18">
    <mergeCell ref="A19:K19"/>
    <mergeCell ref="A1:K1"/>
    <mergeCell ref="A2:A3"/>
    <mergeCell ref="B2:C2"/>
    <mergeCell ref="D2:E2"/>
    <mergeCell ref="F2:G2"/>
    <mergeCell ref="H2:I2"/>
    <mergeCell ref="J2:K2"/>
    <mergeCell ref="A4:K4"/>
    <mergeCell ref="A7:K7"/>
    <mergeCell ref="A10:K10"/>
    <mergeCell ref="A13:K13"/>
    <mergeCell ref="A16:K16"/>
    <mergeCell ref="A22:K22"/>
    <mergeCell ref="A25:K25"/>
    <mergeCell ref="A28:K28"/>
    <mergeCell ref="A33:J33"/>
    <mergeCell ref="A34:J34"/>
  </mergeCells>
  <pageMargins left="0.70866141732283472" right="0.70866141732283472" top="0.78740157480314965" bottom="0.78740157480314965" header="0.31496062992125984" footer="0.31496062992125984"/>
  <pageSetup paperSize="9" scale="81" firstPageNumber="125" fitToHeight="0" orientation="landscape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G19"/>
  <sheetViews>
    <sheetView zoomScaleNormal="100" workbookViewId="0">
      <selection activeCell="B4" sqref="B4:E12"/>
    </sheetView>
  </sheetViews>
  <sheetFormatPr defaultColWidth="9.140625" defaultRowHeight="12.75" x14ac:dyDescent="0.2"/>
  <cols>
    <col min="1" max="1" width="35.7109375" style="2" customWidth="1"/>
    <col min="2" max="4" width="15.28515625" style="109" customWidth="1"/>
    <col min="5" max="5" width="14.5703125" style="109" customWidth="1"/>
    <col min="6" max="16384" width="9.140625" style="1"/>
  </cols>
  <sheetData>
    <row r="1" spans="1:7" ht="42.75" customHeight="1" x14ac:dyDescent="0.25">
      <c r="A1" s="538" t="s">
        <v>229</v>
      </c>
      <c r="B1" s="540"/>
      <c r="C1" s="540"/>
      <c r="D1" s="540"/>
      <c r="E1" s="541"/>
      <c r="G1" s="29"/>
    </row>
    <row r="2" spans="1:7" s="4" customFormat="1" ht="15" customHeight="1" x14ac:dyDescent="0.2">
      <c r="A2" s="468" t="s">
        <v>247</v>
      </c>
      <c r="B2" s="405" t="s">
        <v>92</v>
      </c>
      <c r="C2" s="407"/>
      <c r="D2" s="405" t="s">
        <v>363</v>
      </c>
      <c r="E2" s="569"/>
    </row>
    <row r="3" spans="1:7" s="4" customFormat="1" ht="15" customHeight="1" x14ac:dyDescent="0.2">
      <c r="A3" s="568"/>
      <c r="B3" s="91" t="s">
        <v>364</v>
      </c>
      <c r="C3" s="91" t="s">
        <v>365</v>
      </c>
      <c r="D3" s="91" t="s">
        <v>364</v>
      </c>
      <c r="E3" s="311" t="s">
        <v>365</v>
      </c>
    </row>
    <row r="4" spans="1:7" s="5" customFormat="1" ht="15" customHeight="1" x14ac:dyDescent="0.2">
      <c r="A4" s="350" t="s">
        <v>248</v>
      </c>
      <c r="B4" s="363">
        <v>4</v>
      </c>
      <c r="C4" s="364">
        <v>0</v>
      </c>
      <c r="D4" s="364">
        <v>3</v>
      </c>
      <c r="E4" s="365">
        <v>0</v>
      </c>
    </row>
    <row r="5" spans="1:7" s="5" customFormat="1" ht="15" customHeight="1" x14ac:dyDescent="0.2">
      <c r="A5" s="350" t="s">
        <v>284</v>
      </c>
      <c r="B5" s="363">
        <v>1</v>
      </c>
      <c r="C5" s="364">
        <v>0</v>
      </c>
      <c r="D5" s="364">
        <v>2</v>
      </c>
      <c r="E5" s="365">
        <v>0</v>
      </c>
    </row>
    <row r="6" spans="1:7" s="5" customFormat="1" ht="15" customHeight="1" x14ac:dyDescent="0.2">
      <c r="A6" s="350" t="s">
        <v>250</v>
      </c>
      <c r="B6" s="363">
        <v>0</v>
      </c>
      <c r="C6" s="364">
        <v>0</v>
      </c>
      <c r="D6" s="364">
        <v>0</v>
      </c>
      <c r="E6" s="365">
        <v>1</v>
      </c>
    </row>
    <row r="7" spans="1:7" s="5" customFormat="1" ht="15" customHeight="1" x14ac:dyDescent="0.2">
      <c r="A7" s="350" t="s">
        <v>251</v>
      </c>
      <c r="B7" s="363">
        <v>2</v>
      </c>
      <c r="C7" s="364">
        <v>1</v>
      </c>
      <c r="D7" s="364">
        <v>3</v>
      </c>
      <c r="E7" s="365">
        <v>1</v>
      </c>
    </row>
    <row r="8" spans="1:7" s="5" customFormat="1" ht="15" customHeight="1" x14ac:dyDescent="0.2">
      <c r="A8" s="350" t="s">
        <v>252</v>
      </c>
      <c r="B8" s="363">
        <v>0</v>
      </c>
      <c r="C8" s="364">
        <v>0</v>
      </c>
      <c r="D8" s="364">
        <v>2</v>
      </c>
      <c r="E8" s="365">
        <v>0</v>
      </c>
    </row>
    <row r="9" spans="1:7" s="5" customFormat="1" ht="15" customHeight="1" x14ac:dyDescent="0.2">
      <c r="A9" s="350" t="s">
        <v>253</v>
      </c>
      <c r="B9" s="363">
        <v>2</v>
      </c>
      <c r="C9" s="364">
        <v>0</v>
      </c>
      <c r="D9" s="364">
        <v>0</v>
      </c>
      <c r="E9" s="365">
        <v>0</v>
      </c>
    </row>
    <row r="10" spans="1:7" s="5" customFormat="1" ht="15" customHeight="1" x14ac:dyDescent="0.2">
      <c r="A10" s="350" t="s">
        <v>300</v>
      </c>
      <c r="B10" s="363">
        <v>1</v>
      </c>
      <c r="C10" s="364">
        <v>0</v>
      </c>
      <c r="D10" s="364">
        <v>0</v>
      </c>
      <c r="E10" s="365">
        <v>0</v>
      </c>
    </row>
    <row r="11" spans="1:7" s="5" customFormat="1" ht="15" customHeight="1" x14ac:dyDescent="0.2">
      <c r="A11" s="350" t="s">
        <v>255</v>
      </c>
      <c r="B11" s="363">
        <v>0</v>
      </c>
      <c r="C11" s="364">
        <v>0</v>
      </c>
      <c r="D11" s="364">
        <v>1</v>
      </c>
      <c r="E11" s="365">
        <v>0</v>
      </c>
    </row>
    <row r="12" spans="1:7" s="5" customFormat="1" ht="15" customHeight="1" x14ac:dyDescent="0.2">
      <c r="A12" s="350" t="s">
        <v>77</v>
      </c>
      <c r="B12" s="363"/>
      <c r="C12" s="364"/>
      <c r="D12" s="364"/>
      <c r="E12" s="365"/>
    </row>
    <row r="13" spans="1:7" ht="12.75" customHeight="1" thickBot="1" x14ac:dyDescent="0.25">
      <c r="A13" s="351" t="s">
        <v>4</v>
      </c>
      <c r="B13" s="321">
        <f>SUM(B4:B12)</f>
        <v>10</v>
      </c>
      <c r="C13" s="321">
        <f>SUM(C4:C12)</f>
        <v>1</v>
      </c>
      <c r="D13" s="321">
        <f>SUM(D4:D12)</f>
        <v>11</v>
      </c>
      <c r="E13" s="325">
        <f>SUM(E4:E12)</f>
        <v>2</v>
      </c>
    </row>
    <row r="14" spans="1:7" ht="12.75" customHeight="1" x14ac:dyDescent="0.2">
      <c r="A14" s="75"/>
      <c r="B14" s="249"/>
      <c r="C14" s="249"/>
      <c r="D14" s="249"/>
      <c r="E14" s="249"/>
    </row>
    <row r="15" spans="1:7" x14ac:dyDescent="0.2">
      <c r="A15" s="39"/>
      <c r="B15" s="244"/>
      <c r="C15" s="244"/>
      <c r="D15" s="244"/>
      <c r="E15" s="244"/>
    </row>
    <row r="16" spans="1:7" ht="39.950000000000003" customHeight="1" x14ac:dyDescent="0.2">
      <c r="A16" s="439"/>
      <c r="B16" s="439"/>
      <c r="C16" s="439"/>
      <c r="D16" s="439"/>
      <c r="E16" s="439"/>
    </row>
    <row r="17" spans="1:5" ht="25.5" customHeight="1" x14ac:dyDescent="0.2">
      <c r="A17" s="439"/>
      <c r="B17" s="439"/>
      <c r="C17" s="439"/>
      <c r="D17" s="439"/>
      <c r="E17" s="439"/>
    </row>
    <row r="19" spans="1:5" x14ac:dyDescent="0.2">
      <c r="D19" s="66"/>
    </row>
  </sheetData>
  <sheetProtection password="CC5B" sheet="1" objects="1" scenarios="1"/>
  <mergeCells count="6">
    <mergeCell ref="A17:E17"/>
    <mergeCell ref="A1:E1"/>
    <mergeCell ref="A16:E16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2" firstPageNumber="127" orientation="portrait" useFirstPageNumber="1" horizontalDpi="4294967294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4" zoomScaleNormal="100" workbookViewId="0">
      <selection activeCell="G39" sqref="G39:G45"/>
    </sheetView>
  </sheetViews>
  <sheetFormatPr defaultColWidth="9.140625" defaultRowHeight="12.75" x14ac:dyDescent="0.2"/>
  <cols>
    <col min="1" max="1" width="35" style="2" customWidth="1"/>
    <col min="2" max="2" width="19.140625" style="354" customWidth="1"/>
    <col min="3" max="3" width="22.28515625" style="354" customWidth="1"/>
    <col min="4" max="4" width="19.28515625" style="354" customWidth="1"/>
    <col min="5" max="6" width="25.140625" style="354" customWidth="1"/>
    <col min="7" max="7" width="19" style="109" customWidth="1"/>
    <col min="8" max="16384" width="9.140625" style="1"/>
  </cols>
  <sheetData>
    <row r="1" spans="1:12" ht="42.75" customHeight="1" x14ac:dyDescent="0.2">
      <c r="A1" s="546" t="s">
        <v>366</v>
      </c>
      <c r="B1" s="570"/>
      <c r="C1" s="570"/>
      <c r="D1" s="570"/>
      <c r="E1" s="570"/>
      <c r="F1" s="570"/>
      <c r="G1" s="571"/>
    </row>
    <row r="2" spans="1:12" s="4" customFormat="1" ht="30" customHeight="1" x14ac:dyDescent="0.2">
      <c r="A2" s="408" t="s">
        <v>247</v>
      </c>
      <c r="B2" s="572" t="s">
        <v>95</v>
      </c>
      <c r="C2" s="572"/>
      <c r="D2" s="572"/>
      <c r="E2" s="572" t="s">
        <v>96</v>
      </c>
      <c r="F2" s="572"/>
      <c r="G2" s="573"/>
      <c r="H2" s="1"/>
      <c r="I2" s="1"/>
      <c r="J2" s="1"/>
      <c r="K2" s="1"/>
      <c r="L2" s="1"/>
    </row>
    <row r="3" spans="1:12" s="4" customFormat="1" ht="35.25" customHeight="1" x14ac:dyDescent="0.2">
      <c r="A3" s="436"/>
      <c r="B3" s="352" t="s">
        <v>93</v>
      </c>
      <c r="C3" s="352" t="s">
        <v>94</v>
      </c>
      <c r="D3" s="94" t="s">
        <v>367</v>
      </c>
      <c r="E3" s="353" t="s">
        <v>93</v>
      </c>
      <c r="F3" s="353" t="s">
        <v>94</v>
      </c>
      <c r="G3" s="311" t="s">
        <v>367</v>
      </c>
      <c r="H3" s="1"/>
      <c r="I3" s="1"/>
      <c r="J3" s="1"/>
      <c r="K3" s="1"/>
      <c r="L3" s="1"/>
    </row>
    <row r="4" spans="1:12" s="5" customFormat="1" ht="13.5" customHeight="1" x14ac:dyDescent="0.2">
      <c r="A4" s="303" t="s">
        <v>248</v>
      </c>
      <c r="B4" s="358">
        <v>12</v>
      </c>
      <c r="C4" s="358">
        <v>6</v>
      </c>
      <c r="D4" s="358">
        <v>0</v>
      </c>
      <c r="E4" s="358">
        <v>2</v>
      </c>
      <c r="F4" s="358">
        <v>0</v>
      </c>
      <c r="G4" s="359">
        <v>1</v>
      </c>
      <c r="H4" s="1"/>
      <c r="I4" s="1"/>
      <c r="J4" s="1"/>
      <c r="K4" s="1"/>
      <c r="L4" s="1"/>
    </row>
    <row r="5" spans="1:12" s="5" customFormat="1" ht="13.5" customHeight="1" x14ac:dyDescent="0.2">
      <c r="A5" s="7" t="s">
        <v>87</v>
      </c>
      <c r="B5" s="360">
        <v>8</v>
      </c>
      <c r="C5" s="360">
        <v>4</v>
      </c>
      <c r="D5" s="360">
        <v>0</v>
      </c>
      <c r="E5" s="360">
        <v>0</v>
      </c>
      <c r="F5" s="360">
        <v>0</v>
      </c>
      <c r="G5" s="361">
        <v>0</v>
      </c>
      <c r="H5" s="1"/>
      <c r="I5" s="1"/>
      <c r="J5" s="1"/>
      <c r="K5" s="1"/>
      <c r="L5" s="1"/>
    </row>
    <row r="6" spans="1:12" s="5" customFormat="1" ht="13.5" customHeight="1" x14ac:dyDescent="0.2">
      <c r="A6" s="303" t="s">
        <v>284</v>
      </c>
      <c r="B6" s="360">
        <v>0</v>
      </c>
      <c r="C6" s="360">
        <v>0</v>
      </c>
      <c r="D6" s="360">
        <v>0</v>
      </c>
      <c r="E6" s="360">
        <v>0</v>
      </c>
      <c r="F6" s="360">
        <v>0</v>
      </c>
      <c r="G6" s="361">
        <v>0</v>
      </c>
      <c r="H6" s="1"/>
      <c r="I6" s="1"/>
      <c r="J6" s="1"/>
      <c r="K6" s="1"/>
      <c r="L6" s="1"/>
    </row>
    <row r="7" spans="1:12" s="5" customFormat="1" ht="13.5" customHeight="1" x14ac:dyDescent="0.2">
      <c r="A7" s="7" t="s">
        <v>87</v>
      </c>
      <c r="B7" s="360">
        <v>0</v>
      </c>
      <c r="C7" s="360">
        <v>0</v>
      </c>
      <c r="D7" s="360">
        <v>0</v>
      </c>
      <c r="E7" s="360">
        <v>0</v>
      </c>
      <c r="F7" s="360">
        <v>0</v>
      </c>
      <c r="G7" s="361">
        <v>0</v>
      </c>
      <c r="H7" s="1"/>
      <c r="I7" s="1"/>
      <c r="J7" s="1"/>
      <c r="K7" s="1"/>
      <c r="L7" s="1"/>
    </row>
    <row r="8" spans="1:12" s="5" customFormat="1" ht="13.5" customHeight="1" x14ac:dyDescent="0.2">
      <c r="A8" s="303" t="s">
        <v>250</v>
      </c>
      <c r="B8" s="360">
        <v>0</v>
      </c>
      <c r="C8" s="360">
        <v>0</v>
      </c>
      <c r="D8" s="360">
        <v>0</v>
      </c>
      <c r="E8" s="360">
        <v>1</v>
      </c>
      <c r="F8" s="360">
        <v>0</v>
      </c>
      <c r="G8" s="361">
        <v>0</v>
      </c>
      <c r="H8" s="1"/>
      <c r="I8" s="1"/>
      <c r="J8" s="1"/>
      <c r="K8" s="1"/>
      <c r="L8" s="1"/>
    </row>
    <row r="9" spans="1:12" s="5" customFormat="1" ht="13.5" customHeight="1" x14ac:dyDescent="0.2">
      <c r="A9" s="7" t="s">
        <v>87</v>
      </c>
      <c r="B9" s="360">
        <v>0</v>
      </c>
      <c r="C9" s="360">
        <v>0</v>
      </c>
      <c r="D9" s="360">
        <v>0</v>
      </c>
      <c r="E9" s="360">
        <v>1</v>
      </c>
      <c r="F9" s="360">
        <v>0</v>
      </c>
      <c r="G9" s="361">
        <v>0</v>
      </c>
      <c r="H9" s="1"/>
      <c r="I9" s="1"/>
      <c r="J9" s="1"/>
      <c r="K9" s="1"/>
      <c r="L9" s="1"/>
    </row>
    <row r="10" spans="1:12" s="5" customFormat="1" ht="13.5" customHeight="1" x14ac:dyDescent="0.2">
      <c r="A10" s="303" t="s">
        <v>251</v>
      </c>
      <c r="B10" s="360">
        <v>35</v>
      </c>
      <c r="C10" s="360">
        <v>33</v>
      </c>
      <c r="D10" s="360">
        <v>8</v>
      </c>
      <c r="E10" s="360">
        <v>138</v>
      </c>
      <c r="F10" s="360">
        <v>20</v>
      </c>
      <c r="G10" s="361">
        <v>217</v>
      </c>
      <c r="H10" s="1"/>
      <c r="I10" s="1"/>
      <c r="J10" s="1"/>
      <c r="K10" s="1"/>
      <c r="L10" s="1"/>
    </row>
    <row r="11" spans="1:12" s="5" customFormat="1" ht="13.5" customHeight="1" x14ac:dyDescent="0.2">
      <c r="A11" s="7" t="s">
        <v>87</v>
      </c>
      <c r="B11" s="360">
        <v>14</v>
      </c>
      <c r="C11" s="360">
        <v>25</v>
      </c>
      <c r="D11" s="360">
        <v>7</v>
      </c>
      <c r="E11" s="360">
        <v>70</v>
      </c>
      <c r="F11" s="360">
        <v>14</v>
      </c>
      <c r="G11" s="361">
        <v>207</v>
      </c>
      <c r="H11" s="1"/>
      <c r="I11" s="1"/>
      <c r="J11" s="1"/>
      <c r="K11" s="1"/>
      <c r="L11" s="1"/>
    </row>
    <row r="12" spans="1:12" s="5" customFormat="1" ht="13.5" customHeight="1" x14ac:dyDescent="0.2">
      <c r="A12" s="303" t="s">
        <v>252</v>
      </c>
      <c r="B12" s="360">
        <v>16</v>
      </c>
      <c r="C12" s="360">
        <v>6</v>
      </c>
      <c r="D12" s="360">
        <v>0</v>
      </c>
      <c r="E12" s="360">
        <v>0</v>
      </c>
      <c r="F12" s="360">
        <v>0</v>
      </c>
      <c r="G12" s="361">
        <v>0</v>
      </c>
      <c r="H12" s="1"/>
      <c r="I12" s="1"/>
      <c r="J12" s="1"/>
      <c r="K12" s="1"/>
      <c r="L12" s="1"/>
    </row>
    <row r="13" spans="1:12" s="5" customFormat="1" ht="13.5" customHeight="1" x14ac:dyDescent="0.2">
      <c r="A13" s="7" t="s">
        <v>87</v>
      </c>
      <c r="B13" s="360">
        <v>4</v>
      </c>
      <c r="C13" s="360">
        <v>2</v>
      </c>
      <c r="D13" s="360">
        <v>0</v>
      </c>
      <c r="E13" s="360">
        <v>0</v>
      </c>
      <c r="F13" s="360">
        <v>0</v>
      </c>
      <c r="G13" s="361">
        <v>0</v>
      </c>
      <c r="H13" s="1"/>
      <c r="I13" s="1"/>
      <c r="J13" s="1"/>
      <c r="K13" s="1"/>
      <c r="L13" s="1"/>
    </row>
    <row r="14" spans="1:12" s="5" customFormat="1" ht="13.5" customHeight="1" x14ac:dyDescent="0.2">
      <c r="A14" s="303" t="s">
        <v>253</v>
      </c>
      <c r="B14" s="360">
        <v>22</v>
      </c>
      <c r="C14" s="360">
        <v>8</v>
      </c>
      <c r="D14" s="360">
        <v>0</v>
      </c>
      <c r="E14" s="360">
        <v>0</v>
      </c>
      <c r="F14" s="360">
        <v>0</v>
      </c>
      <c r="G14" s="361">
        <v>0</v>
      </c>
      <c r="H14" s="1"/>
      <c r="I14" s="1"/>
      <c r="J14" s="1"/>
      <c r="K14" s="1"/>
      <c r="L14" s="1"/>
    </row>
    <row r="15" spans="1:12" s="5" customFormat="1" ht="13.5" customHeight="1" x14ac:dyDescent="0.2">
      <c r="A15" s="7" t="s">
        <v>87</v>
      </c>
      <c r="B15" s="360">
        <v>4</v>
      </c>
      <c r="C15" s="360">
        <v>2</v>
      </c>
      <c r="D15" s="360">
        <v>0</v>
      </c>
      <c r="E15" s="360">
        <v>0</v>
      </c>
      <c r="F15" s="360">
        <v>0</v>
      </c>
      <c r="G15" s="361">
        <v>0</v>
      </c>
      <c r="H15" s="1"/>
      <c r="I15" s="1"/>
      <c r="J15" s="1"/>
      <c r="K15" s="1"/>
      <c r="L15" s="1"/>
    </row>
    <row r="16" spans="1:12" s="5" customFormat="1" ht="13.5" customHeight="1" x14ac:dyDescent="0.2">
      <c r="A16" s="303" t="s">
        <v>300</v>
      </c>
      <c r="B16" s="360">
        <v>49</v>
      </c>
      <c r="C16" s="360">
        <v>23</v>
      </c>
      <c r="D16" s="360">
        <v>532</v>
      </c>
      <c r="E16" s="360">
        <v>0</v>
      </c>
      <c r="F16" s="360">
        <v>0</v>
      </c>
      <c r="G16" s="361">
        <v>0</v>
      </c>
      <c r="H16" s="1"/>
      <c r="I16" s="1"/>
      <c r="J16" s="1"/>
      <c r="K16" s="1"/>
      <c r="L16" s="1"/>
    </row>
    <row r="17" spans="1:12" s="5" customFormat="1" ht="13.5" customHeight="1" x14ac:dyDescent="0.2">
      <c r="A17" s="7" t="s">
        <v>87</v>
      </c>
      <c r="B17" s="360">
        <v>28</v>
      </c>
      <c r="C17" s="360">
        <v>7</v>
      </c>
      <c r="D17" s="360">
        <v>473</v>
      </c>
      <c r="E17" s="360">
        <v>0</v>
      </c>
      <c r="F17" s="360">
        <v>0</v>
      </c>
      <c r="G17" s="361">
        <v>0</v>
      </c>
      <c r="H17" s="1"/>
      <c r="I17" s="1"/>
      <c r="J17" s="1"/>
      <c r="K17" s="1"/>
      <c r="L17" s="1"/>
    </row>
    <row r="18" spans="1:12" s="5" customFormat="1" ht="13.5" customHeight="1" x14ac:dyDescent="0.2">
      <c r="A18" s="303" t="s">
        <v>255</v>
      </c>
      <c r="B18" s="360">
        <v>21</v>
      </c>
      <c r="C18" s="360">
        <v>2</v>
      </c>
      <c r="D18" s="360">
        <v>4</v>
      </c>
      <c r="E18" s="360">
        <v>3</v>
      </c>
      <c r="F18" s="360">
        <v>2</v>
      </c>
      <c r="G18" s="361">
        <v>41</v>
      </c>
      <c r="H18" s="1"/>
      <c r="I18" s="1"/>
      <c r="J18" s="1"/>
      <c r="K18" s="1"/>
      <c r="L18" s="1"/>
    </row>
    <row r="19" spans="1:12" s="5" customFormat="1" ht="13.5" customHeight="1" x14ac:dyDescent="0.2">
      <c r="A19" s="7" t="s">
        <v>87</v>
      </c>
      <c r="B19" s="360">
        <v>5</v>
      </c>
      <c r="C19" s="360">
        <v>0</v>
      </c>
      <c r="D19" s="360">
        <v>4</v>
      </c>
      <c r="E19" s="360">
        <v>0</v>
      </c>
      <c r="F19" s="360">
        <v>0</v>
      </c>
      <c r="G19" s="361">
        <v>12</v>
      </c>
      <c r="H19" s="1"/>
      <c r="I19" s="1"/>
      <c r="J19" s="1"/>
      <c r="K19" s="1"/>
      <c r="L19" s="1"/>
    </row>
    <row r="20" spans="1:12" x14ac:dyDescent="0.2">
      <c r="A20" s="355" t="s">
        <v>4</v>
      </c>
      <c r="B20" s="356">
        <v>155</v>
      </c>
      <c r="C20" s="356">
        <v>78</v>
      </c>
      <c r="D20" s="356">
        <v>544</v>
      </c>
      <c r="E20" s="356">
        <v>144</v>
      </c>
      <c r="F20" s="356">
        <v>22</v>
      </c>
      <c r="G20" s="357">
        <v>259</v>
      </c>
    </row>
    <row r="21" spans="1:12" ht="13.5" thickBot="1" x14ac:dyDescent="0.25">
      <c r="A21" s="15" t="s">
        <v>87</v>
      </c>
      <c r="B21" s="174">
        <v>63</v>
      </c>
      <c r="C21" s="174">
        <v>40</v>
      </c>
      <c r="D21" s="174">
        <v>484</v>
      </c>
      <c r="E21" s="174">
        <v>71</v>
      </c>
      <c r="F21" s="174">
        <v>14</v>
      </c>
      <c r="G21" s="134">
        <v>219</v>
      </c>
    </row>
    <row r="23" spans="1:12" ht="30" customHeight="1" x14ac:dyDescent="0.2">
      <c r="A23" s="439"/>
      <c r="B23" s="439"/>
      <c r="C23" s="439"/>
      <c r="D23" s="439"/>
      <c r="E23" s="439"/>
      <c r="F23" s="439"/>
      <c r="G23" s="439"/>
    </row>
    <row r="24" spans="1:12" ht="15" customHeight="1" x14ac:dyDescent="0.2">
      <c r="A24" s="452"/>
      <c r="B24" s="452"/>
      <c r="C24" s="452"/>
      <c r="D24" s="452"/>
      <c r="E24" s="452"/>
      <c r="F24" s="452"/>
      <c r="G24" s="452"/>
    </row>
    <row r="25" spans="1:12" ht="15" customHeight="1" x14ac:dyDescent="0.2">
      <c r="A25" s="452"/>
      <c r="B25" s="452"/>
      <c r="C25" s="452"/>
      <c r="D25" s="452"/>
      <c r="E25" s="452"/>
      <c r="F25" s="452"/>
      <c r="G25" s="452"/>
    </row>
    <row r="26" spans="1:12" x14ac:dyDescent="0.2">
      <c r="A26" s="1"/>
      <c r="B26" s="109"/>
      <c r="C26" s="109"/>
      <c r="D26" s="109"/>
      <c r="E26" s="109"/>
      <c r="F26" s="109"/>
    </row>
  </sheetData>
  <sheetProtection password="CC5B" sheet="1" objects="1" scenarios="1"/>
  <mergeCells count="7">
    <mergeCell ref="A23:G23"/>
    <mergeCell ref="A24:G24"/>
    <mergeCell ref="A25:G25"/>
    <mergeCell ref="A1:G1"/>
    <mergeCell ref="B2:D2"/>
    <mergeCell ref="E2:G2"/>
    <mergeCell ref="A2:A3"/>
  </mergeCells>
  <pageMargins left="0.23622047244094491" right="0.23622047244094491" top="0.74803149606299213" bottom="0.74803149606299213" header="0.31496062992125984" footer="0.31496062992125984"/>
  <pageSetup paperSize="9" scale="88" firstPageNumber="128" orientation="landscape" useFirstPageNumber="1" horizontalDpi="300" verticalDpi="300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40.7109375" style="2" customWidth="1"/>
    <col min="2" max="2" width="17.7109375" style="354" customWidth="1"/>
    <col min="3" max="7" width="10" style="354" customWidth="1"/>
    <col min="8" max="8" width="10" style="109" customWidth="1"/>
    <col min="9" max="16384" width="9.140625" style="1"/>
  </cols>
  <sheetData>
    <row r="1" spans="1:8" ht="42.75" customHeight="1" thickBot="1" x14ac:dyDescent="0.25">
      <c r="A1" s="574" t="s">
        <v>368</v>
      </c>
      <c r="B1" s="575"/>
      <c r="C1" s="576"/>
      <c r="D1" s="576"/>
      <c r="E1" s="576"/>
      <c r="F1" s="576"/>
      <c r="G1" s="576"/>
      <c r="H1" s="577"/>
    </row>
    <row r="2" spans="1:8" s="4" customFormat="1" x14ac:dyDescent="0.2">
      <c r="A2" s="493" t="s">
        <v>247</v>
      </c>
      <c r="B2" s="578" t="s">
        <v>369</v>
      </c>
      <c r="C2" s="509" t="s">
        <v>174</v>
      </c>
      <c r="D2" s="580"/>
      <c r="E2" s="580"/>
      <c r="F2" s="580"/>
      <c r="G2" s="580"/>
      <c r="H2" s="581"/>
    </row>
    <row r="3" spans="1:8" s="4" customFormat="1" x14ac:dyDescent="0.2">
      <c r="A3" s="502"/>
      <c r="B3" s="578"/>
      <c r="C3" s="405" t="s">
        <v>0</v>
      </c>
      <c r="D3" s="407"/>
      <c r="E3" s="405" t="s">
        <v>2</v>
      </c>
      <c r="F3" s="407"/>
      <c r="G3" s="405" t="s">
        <v>1</v>
      </c>
      <c r="H3" s="569"/>
    </row>
    <row r="4" spans="1:8" s="4" customFormat="1" ht="39" customHeight="1" x14ac:dyDescent="0.2">
      <c r="A4" s="568"/>
      <c r="B4" s="579"/>
      <c r="C4" s="72" t="s">
        <v>223</v>
      </c>
      <c r="D4" s="72" t="s">
        <v>224</v>
      </c>
      <c r="E4" s="72" t="s">
        <v>223</v>
      </c>
      <c r="F4" s="72" t="s">
        <v>224</v>
      </c>
      <c r="G4" s="72" t="s">
        <v>223</v>
      </c>
      <c r="H4" s="73" t="s">
        <v>224</v>
      </c>
    </row>
    <row r="5" spans="1:8" x14ac:dyDescent="0.2">
      <c r="A5" s="303" t="s">
        <v>248</v>
      </c>
      <c r="B5" s="358">
        <v>3</v>
      </c>
      <c r="C5" s="366">
        <v>211</v>
      </c>
      <c r="D5" s="366">
        <v>437</v>
      </c>
      <c r="E5" s="366"/>
      <c r="F5" s="366"/>
      <c r="G5" s="366"/>
      <c r="H5" s="359">
        <v>10</v>
      </c>
    </row>
    <row r="6" spans="1:8" x14ac:dyDescent="0.2">
      <c r="A6" s="303" t="s">
        <v>284</v>
      </c>
      <c r="B6" s="358">
        <v>10</v>
      </c>
      <c r="C6" s="366">
        <v>323</v>
      </c>
      <c r="D6" s="366">
        <v>43</v>
      </c>
      <c r="E6" s="366"/>
      <c r="F6" s="366"/>
      <c r="G6" s="366"/>
      <c r="H6" s="359"/>
    </row>
    <row r="7" spans="1:8" x14ac:dyDescent="0.2">
      <c r="A7" s="362" t="s">
        <v>250</v>
      </c>
      <c r="B7" s="367"/>
      <c r="C7" s="368"/>
      <c r="D7" s="368"/>
      <c r="E7" s="368"/>
      <c r="F7" s="368"/>
      <c r="G7" s="368"/>
      <c r="H7" s="369"/>
    </row>
    <row r="8" spans="1:8" x14ac:dyDescent="0.2">
      <c r="A8" s="362" t="s">
        <v>251</v>
      </c>
      <c r="B8" s="367">
        <v>12</v>
      </c>
      <c r="C8" s="368"/>
      <c r="D8" s="368">
        <v>863</v>
      </c>
      <c r="E8" s="368"/>
      <c r="F8" s="368"/>
      <c r="G8" s="368">
        <v>33</v>
      </c>
      <c r="H8" s="369">
        <v>97</v>
      </c>
    </row>
    <row r="9" spans="1:8" x14ac:dyDescent="0.2">
      <c r="A9" s="362" t="s">
        <v>252</v>
      </c>
      <c r="B9" s="367"/>
      <c r="C9" s="368"/>
      <c r="D9" s="368"/>
      <c r="E9" s="368"/>
      <c r="F9" s="368"/>
      <c r="G9" s="368"/>
      <c r="H9" s="369"/>
    </row>
    <row r="10" spans="1:8" x14ac:dyDescent="0.2">
      <c r="A10" s="362" t="s">
        <v>253</v>
      </c>
      <c r="B10" s="367">
        <v>3</v>
      </c>
      <c r="C10" s="368"/>
      <c r="D10" s="368"/>
      <c r="E10" s="368"/>
      <c r="F10" s="368"/>
      <c r="G10" s="368">
        <v>33</v>
      </c>
      <c r="H10" s="369"/>
    </row>
    <row r="11" spans="1:8" x14ac:dyDescent="0.2">
      <c r="A11" s="362" t="s">
        <v>254</v>
      </c>
      <c r="B11" s="367">
        <v>32</v>
      </c>
      <c r="C11" s="368"/>
      <c r="D11" s="368">
        <v>1263</v>
      </c>
      <c r="E11" s="368"/>
      <c r="F11" s="368">
        <v>605</v>
      </c>
      <c r="G11" s="368"/>
      <c r="H11" s="369">
        <v>625</v>
      </c>
    </row>
    <row r="12" spans="1:8" x14ac:dyDescent="0.2">
      <c r="A12" s="362" t="s">
        <v>255</v>
      </c>
      <c r="B12" s="367">
        <v>8</v>
      </c>
      <c r="C12" s="368"/>
      <c r="D12" s="368">
        <v>225</v>
      </c>
      <c r="E12" s="368"/>
      <c r="F12" s="368"/>
      <c r="G12" s="368">
        <v>27</v>
      </c>
      <c r="H12" s="369">
        <v>25</v>
      </c>
    </row>
    <row r="13" spans="1:8" ht="13.5" thickBot="1" x14ac:dyDescent="0.25">
      <c r="A13" s="160" t="s">
        <v>4</v>
      </c>
      <c r="B13" s="321">
        <f>B5+B6+B7+B8+B9+B10+B11+B12</f>
        <v>68</v>
      </c>
      <c r="C13" s="323">
        <f>C5+C6+C7+C8+C9+C10+C11+C12</f>
        <v>534</v>
      </c>
      <c r="D13" s="323">
        <f t="shared" ref="D13:H13" si="0">D5+D6+D7+D8+D9+D10+D11+D12</f>
        <v>2831</v>
      </c>
      <c r="E13" s="323"/>
      <c r="F13" s="323">
        <f t="shared" si="0"/>
        <v>605</v>
      </c>
      <c r="G13" s="323">
        <f t="shared" si="0"/>
        <v>93</v>
      </c>
      <c r="H13" s="323">
        <f t="shared" si="0"/>
        <v>757</v>
      </c>
    </row>
    <row r="15" spans="1:8" x14ac:dyDescent="0.2">
      <c r="A15" s="492"/>
      <c r="B15" s="492"/>
      <c r="C15" s="492"/>
      <c r="D15" s="492"/>
      <c r="E15" s="492"/>
      <c r="F15" s="492"/>
      <c r="G15" s="492"/>
      <c r="H15" s="492"/>
    </row>
    <row r="16" spans="1:8" x14ac:dyDescent="0.2">
      <c r="A16" s="452"/>
      <c r="B16" s="452"/>
      <c r="C16" s="452"/>
      <c r="D16" s="452"/>
      <c r="E16" s="452"/>
      <c r="F16" s="452"/>
      <c r="G16" s="452"/>
      <c r="H16" s="452"/>
    </row>
    <row r="17" spans="1:8" x14ac:dyDescent="0.2">
      <c r="A17" s="452"/>
      <c r="B17" s="452"/>
      <c r="C17" s="452"/>
      <c r="D17" s="452"/>
      <c r="E17" s="452"/>
      <c r="F17" s="452"/>
      <c r="G17" s="452"/>
      <c r="H17" s="452"/>
    </row>
    <row r="18" spans="1:8" x14ac:dyDescent="0.2">
      <c r="A18" s="492"/>
      <c r="B18" s="492"/>
      <c r="C18" s="492"/>
      <c r="D18" s="492"/>
      <c r="E18" s="492"/>
      <c r="F18" s="492"/>
      <c r="G18" s="492"/>
      <c r="H18" s="492"/>
    </row>
    <row r="19" spans="1:8" x14ac:dyDescent="0.2">
      <c r="A19" s="492"/>
      <c r="B19" s="492"/>
      <c r="C19" s="492"/>
      <c r="D19" s="492"/>
      <c r="E19" s="492"/>
      <c r="F19" s="492"/>
      <c r="G19" s="492"/>
      <c r="H19" s="492"/>
    </row>
    <row r="20" spans="1:8" x14ac:dyDescent="0.2">
      <c r="A20" s="34"/>
      <c r="B20" s="314"/>
      <c r="C20" s="314"/>
      <c r="D20" s="314"/>
      <c r="E20" s="314"/>
      <c r="F20" s="314"/>
      <c r="G20" s="314"/>
      <c r="H20" s="314"/>
    </row>
  </sheetData>
  <sheetProtection password="CC5B" sheet="1" objects="1" scenarios="1"/>
  <mergeCells count="11">
    <mergeCell ref="A15:H15"/>
    <mergeCell ref="A16:H16"/>
    <mergeCell ref="A17:H17"/>
    <mergeCell ref="A18:H19"/>
    <mergeCell ref="A1:H1"/>
    <mergeCell ref="A2:A4"/>
    <mergeCell ref="B2:B4"/>
    <mergeCell ref="C2:H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firstPageNumber="129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K19"/>
  <sheetViews>
    <sheetView zoomScaleNormal="100" workbookViewId="0">
      <selection activeCell="J16" sqref="J16"/>
    </sheetView>
  </sheetViews>
  <sheetFormatPr defaultColWidth="9.140625" defaultRowHeight="12.75" x14ac:dyDescent="0.2"/>
  <cols>
    <col min="1" max="1" width="55.42578125" style="2" customWidth="1"/>
    <col min="2" max="2" width="17.140625" style="354" customWidth="1"/>
    <col min="3" max="4" width="18.42578125" style="109" customWidth="1"/>
    <col min="5" max="5" width="15.85546875" style="109" customWidth="1"/>
    <col min="6" max="6" width="4.7109375" style="1" customWidth="1"/>
    <col min="7" max="9" width="9.140625" style="1"/>
    <col min="10" max="10" width="13.140625" style="109" customWidth="1"/>
    <col min="11" max="11" width="15.7109375" style="109" customWidth="1"/>
    <col min="12" max="16384" width="9.140625" style="1"/>
  </cols>
  <sheetData>
    <row r="1" spans="1:11" ht="42.75" customHeight="1" x14ac:dyDescent="0.2">
      <c r="A1" s="449" t="s">
        <v>191</v>
      </c>
      <c r="B1" s="596"/>
      <c r="C1" s="596"/>
      <c r="D1" s="596"/>
      <c r="E1" s="597"/>
      <c r="G1" s="582" t="s">
        <v>151</v>
      </c>
      <c r="H1" s="583"/>
      <c r="I1" s="583"/>
      <c r="J1" s="583"/>
      <c r="K1" s="583"/>
    </row>
    <row r="2" spans="1:11" ht="16.5" customHeight="1" x14ac:dyDescent="0.2">
      <c r="A2" s="95" t="s">
        <v>247</v>
      </c>
      <c r="B2" s="598"/>
      <c r="C2" s="599"/>
      <c r="D2" s="599"/>
      <c r="E2" s="600"/>
      <c r="G2" s="584" t="s">
        <v>155</v>
      </c>
      <c r="H2" s="585"/>
      <c r="I2" s="586"/>
      <c r="J2" s="183" t="s">
        <v>152</v>
      </c>
      <c r="K2" s="183" t="s">
        <v>153</v>
      </c>
    </row>
    <row r="3" spans="1:11" ht="18" customHeight="1" x14ac:dyDescent="0.2">
      <c r="A3" s="54"/>
      <c r="B3" s="55" t="s">
        <v>78</v>
      </c>
      <c r="C3" s="55" t="s">
        <v>79</v>
      </c>
      <c r="D3" s="57" t="s">
        <v>146</v>
      </c>
      <c r="E3" s="16" t="s">
        <v>147</v>
      </c>
      <c r="G3" s="587"/>
      <c r="H3" s="588"/>
      <c r="I3" s="589"/>
      <c r="J3" s="183">
        <f>SUM(D9:D11)</f>
        <v>22</v>
      </c>
      <c r="K3" s="378">
        <f>SUM(E9:E11)</f>
        <v>3484356</v>
      </c>
    </row>
    <row r="4" spans="1:11" ht="16.5" customHeight="1" x14ac:dyDescent="0.2">
      <c r="A4" s="122" t="s">
        <v>100</v>
      </c>
      <c r="B4" s="370"/>
      <c r="C4" s="370"/>
      <c r="D4" s="57"/>
      <c r="E4" s="371"/>
      <c r="G4" s="587"/>
      <c r="H4" s="588"/>
      <c r="I4" s="589"/>
      <c r="J4" s="593" t="s">
        <v>154</v>
      </c>
      <c r="K4" s="593"/>
    </row>
    <row r="5" spans="1:11" ht="15.75" customHeight="1" x14ac:dyDescent="0.2">
      <c r="A5" s="122" t="s">
        <v>101</v>
      </c>
      <c r="B5" s="89">
        <v>2</v>
      </c>
      <c r="C5" s="89">
        <v>2</v>
      </c>
      <c r="D5" s="203">
        <f>SUM(B5:C5)</f>
        <v>4</v>
      </c>
      <c r="E5" s="371"/>
      <c r="G5" s="590"/>
      <c r="H5" s="591"/>
      <c r="I5" s="592"/>
      <c r="J5" s="594">
        <f>K3/J3</f>
        <v>158379.81818181818</v>
      </c>
      <c r="K5" s="594"/>
    </row>
    <row r="6" spans="1:11" ht="16.5" customHeight="1" x14ac:dyDescent="0.2">
      <c r="A6" s="122" t="s">
        <v>102</v>
      </c>
      <c r="B6" s="89">
        <v>4</v>
      </c>
      <c r="C6" s="89"/>
      <c r="D6" s="57">
        <f>SUM(B6:C6)</f>
        <v>4</v>
      </c>
      <c r="E6" s="371"/>
    </row>
    <row r="7" spans="1:11" ht="17.25" customHeight="1" x14ac:dyDescent="0.2">
      <c r="A7" s="122" t="s">
        <v>103</v>
      </c>
      <c r="B7" s="89">
        <v>2</v>
      </c>
      <c r="C7" s="89"/>
      <c r="D7" s="57">
        <f>SUM(B7:C7)</f>
        <v>2</v>
      </c>
      <c r="E7" s="371"/>
    </row>
    <row r="8" spans="1:11" ht="17.25" customHeight="1" x14ac:dyDescent="0.2">
      <c r="A8" s="379" t="s">
        <v>149</v>
      </c>
      <c r="B8" s="80"/>
      <c r="C8" s="80"/>
      <c r="D8" s="372">
        <f>SUM(B8:C8)</f>
        <v>0</v>
      </c>
      <c r="E8" s="371"/>
    </row>
    <row r="9" spans="1:11" ht="17.25" customHeight="1" x14ac:dyDescent="0.2">
      <c r="A9" s="379" t="s">
        <v>148</v>
      </c>
      <c r="B9" s="80"/>
      <c r="C9" s="80"/>
      <c r="D9" s="372">
        <f>SUM(B9:C9)</f>
        <v>0</v>
      </c>
      <c r="E9" s="373"/>
    </row>
    <row r="10" spans="1:11" ht="17.25" customHeight="1" x14ac:dyDescent="0.2">
      <c r="A10" s="379" t="s">
        <v>150</v>
      </c>
      <c r="B10" s="370"/>
      <c r="C10" s="370"/>
      <c r="D10" s="372">
        <v>22</v>
      </c>
      <c r="E10" s="373">
        <v>3484356</v>
      </c>
    </row>
    <row r="11" spans="1:11" ht="17.25" customHeight="1" thickBot="1" x14ac:dyDescent="0.25">
      <c r="A11" s="380" t="s">
        <v>97</v>
      </c>
      <c r="B11" s="374"/>
      <c r="C11" s="374"/>
      <c r="D11" s="375"/>
      <c r="E11" s="376"/>
    </row>
    <row r="12" spans="1:11" ht="17.25" customHeight="1" x14ac:dyDescent="0.2">
      <c r="A12" s="4"/>
      <c r="B12" s="377"/>
      <c r="C12" s="377"/>
      <c r="D12" s="377"/>
      <c r="E12" s="377"/>
    </row>
    <row r="13" spans="1:11" ht="15.75" customHeight="1" x14ac:dyDescent="0.2">
      <c r="A13" s="494"/>
      <c r="B13" s="494"/>
      <c r="C13" s="494"/>
      <c r="D13" s="494"/>
      <c r="E13" s="494"/>
    </row>
    <row r="14" spans="1:11" ht="15" customHeight="1" x14ac:dyDescent="0.2">
      <c r="A14" s="492"/>
      <c r="B14" s="492"/>
      <c r="C14" s="492"/>
      <c r="D14" s="492"/>
      <c r="E14" s="492"/>
    </row>
    <row r="15" spans="1:11" ht="30" customHeight="1" x14ac:dyDescent="0.2">
      <c r="A15" s="439"/>
      <c r="B15" s="439"/>
      <c r="C15" s="439"/>
      <c r="D15" s="439"/>
      <c r="E15" s="439"/>
    </row>
    <row r="16" spans="1:11" ht="75" customHeight="1" x14ac:dyDescent="0.2">
      <c r="A16" s="595"/>
      <c r="B16" s="595"/>
      <c r="C16" s="595"/>
      <c r="D16" s="595"/>
      <c r="E16" s="595"/>
      <c r="F16" s="56"/>
      <c r="G16" s="56"/>
    </row>
    <row r="17" spans="1:7" ht="75" customHeight="1" x14ac:dyDescent="0.2">
      <c r="A17" s="595"/>
      <c r="B17" s="595"/>
      <c r="C17" s="595"/>
      <c r="D17" s="595"/>
      <c r="E17" s="595"/>
      <c r="F17" s="56"/>
      <c r="G17" s="56"/>
    </row>
    <row r="18" spans="1:7" ht="75" customHeight="1" x14ac:dyDescent="0.2">
      <c r="A18" s="595"/>
      <c r="B18" s="595"/>
      <c r="C18" s="595"/>
      <c r="D18" s="595"/>
      <c r="E18" s="595"/>
      <c r="F18" s="56"/>
      <c r="G18" s="56"/>
    </row>
    <row r="19" spans="1:7" ht="60" customHeight="1" x14ac:dyDescent="0.2">
      <c r="A19" s="595"/>
      <c r="B19" s="595"/>
      <c r="C19" s="595"/>
      <c r="D19" s="595"/>
      <c r="E19" s="595"/>
      <c r="F19" s="56"/>
      <c r="G19" s="56"/>
    </row>
  </sheetData>
  <sheetProtection password="CC5B" sheet="1" objects="1" scenarios="1"/>
  <mergeCells count="13">
    <mergeCell ref="A19:E19"/>
    <mergeCell ref="A14:E14"/>
    <mergeCell ref="A13:E13"/>
    <mergeCell ref="A1:E1"/>
    <mergeCell ref="B2:E2"/>
    <mergeCell ref="A15:E15"/>
    <mergeCell ref="A16:E16"/>
    <mergeCell ref="A17:E17"/>
    <mergeCell ref="G1:K1"/>
    <mergeCell ref="G2:I5"/>
    <mergeCell ref="J4:K4"/>
    <mergeCell ref="J5:K5"/>
    <mergeCell ref="A18:E18"/>
  </mergeCells>
  <pageMargins left="0.70866141732283472" right="0.70866141732283472" top="0.74803149606299213" bottom="0.74803149606299213" header="0.31496062992125984" footer="0.31496062992125984"/>
  <pageSetup paperSize="9" scale="71" firstPageNumber="130" fitToHeight="0" orientation="landscape" useFirstPageNumber="1" horizontalDpi="4294967294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D17"/>
  <sheetViews>
    <sheetView topLeftCell="A2" zoomScaleNormal="100" workbookViewId="0">
      <selection activeCell="A27" sqref="A27:A28"/>
    </sheetView>
  </sheetViews>
  <sheetFormatPr defaultColWidth="9.140625" defaultRowHeight="12.75" x14ac:dyDescent="0.2"/>
  <cols>
    <col min="1" max="1" width="62.42578125" style="37" customWidth="1"/>
    <col min="2" max="2" width="20.42578125" style="38" customWidth="1"/>
    <col min="3" max="16384" width="9.140625" style="39"/>
  </cols>
  <sheetData>
    <row r="1" spans="1:4" ht="42.75" customHeight="1" x14ac:dyDescent="0.2">
      <c r="A1" s="449" t="s">
        <v>230</v>
      </c>
      <c r="B1" s="601"/>
    </row>
    <row r="2" spans="1:4" s="75" customFormat="1" ht="18" customHeight="1" x14ac:dyDescent="0.2">
      <c r="A2" s="95" t="s">
        <v>247</v>
      </c>
      <c r="B2" s="94" t="s">
        <v>39</v>
      </c>
    </row>
    <row r="3" spans="1:4" ht="18" customHeight="1" x14ac:dyDescent="0.2">
      <c r="A3" s="135" t="s">
        <v>42</v>
      </c>
      <c r="B3" s="217">
        <v>1152</v>
      </c>
    </row>
    <row r="4" spans="1:4" ht="18" customHeight="1" x14ac:dyDescent="0.2">
      <c r="A4" s="135" t="s">
        <v>43</v>
      </c>
      <c r="B4" s="217">
        <v>0</v>
      </c>
    </row>
    <row r="5" spans="1:4" ht="18" customHeight="1" x14ac:dyDescent="0.2">
      <c r="A5" s="135" t="s">
        <v>236</v>
      </c>
      <c r="B5" s="217">
        <v>824</v>
      </c>
    </row>
    <row r="6" spans="1:4" ht="18" customHeight="1" x14ac:dyDescent="0.2">
      <c r="A6" s="135" t="s">
        <v>237</v>
      </c>
      <c r="B6" s="217">
        <v>743</v>
      </c>
    </row>
    <row r="7" spans="1:4" ht="18" customHeight="1" x14ac:dyDescent="0.2">
      <c r="A7" s="382" t="s">
        <v>238</v>
      </c>
      <c r="B7" s="217">
        <v>296602</v>
      </c>
    </row>
    <row r="8" spans="1:4" ht="18" customHeight="1" x14ac:dyDescent="0.2">
      <c r="A8" s="135" t="s">
        <v>370</v>
      </c>
      <c r="B8" s="217">
        <v>0</v>
      </c>
    </row>
    <row r="9" spans="1:4" ht="18" customHeight="1" x14ac:dyDescent="0.2">
      <c r="A9" s="135" t="s">
        <v>371</v>
      </c>
      <c r="B9" s="217">
        <v>0</v>
      </c>
    </row>
    <row r="10" spans="1:4" ht="18" customHeight="1" x14ac:dyDescent="0.2">
      <c r="A10" s="135" t="s">
        <v>372</v>
      </c>
      <c r="B10" s="217">
        <v>0</v>
      </c>
    </row>
    <row r="11" spans="1:4" ht="18" customHeight="1" x14ac:dyDescent="0.2">
      <c r="A11" s="135" t="s">
        <v>239</v>
      </c>
      <c r="B11" s="217">
        <v>15455</v>
      </c>
    </row>
    <row r="12" spans="1:4" s="37" customFormat="1" ht="18" customHeight="1" x14ac:dyDescent="0.2">
      <c r="A12" s="135" t="s">
        <v>240</v>
      </c>
      <c r="B12" s="381">
        <v>58230</v>
      </c>
    </row>
    <row r="13" spans="1:4" ht="18" customHeight="1" thickBot="1" x14ac:dyDescent="0.25">
      <c r="A13" s="383" t="s">
        <v>241</v>
      </c>
      <c r="B13" s="307">
        <v>4932</v>
      </c>
    </row>
    <row r="15" spans="1:4" ht="39.6" customHeight="1" x14ac:dyDescent="0.2">
      <c r="A15" s="492"/>
      <c r="B15" s="492"/>
      <c r="C15" s="74"/>
      <c r="D15" s="74"/>
    </row>
    <row r="16" spans="1:4" ht="93.6" customHeight="1" x14ac:dyDescent="0.2">
      <c r="A16" s="492"/>
      <c r="B16" s="492"/>
      <c r="C16" s="74"/>
      <c r="D16" s="74"/>
    </row>
    <row r="17" spans="1:2" ht="80.099999999999994" customHeight="1" x14ac:dyDescent="0.2">
      <c r="A17" s="492"/>
      <c r="B17" s="492"/>
    </row>
  </sheetData>
  <sheetProtection password="CC5B" sheet="1" objects="1" scenarios="1"/>
  <mergeCells count="4">
    <mergeCell ref="A1:B1"/>
    <mergeCell ref="A15:B1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firstPageNumber="131" orientation="portrait" useFirstPageNumber="1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1"/>
  <sheetViews>
    <sheetView zoomScaleNormal="100" workbookViewId="0">
      <selection activeCell="A34" sqref="A34"/>
    </sheetView>
  </sheetViews>
  <sheetFormatPr defaultColWidth="9.140625" defaultRowHeight="12.75" x14ac:dyDescent="0.2"/>
  <cols>
    <col min="1" max="1" width="49.85546875" style="2" customWidth="1"/>
    <col min="2" max="2" width="20.5703125" style="1" customWidth="1"/>
    <col min="3" max="16384" width="9.140625" style="1"/>
  </cols>
  <sheetData>
    <row r="1" spans="1:2" ht="42.75" customHeight="1" x14ac:dyDescent="0.2">
      <c r="A1" s="546" t="s">
        <v>159</v>
      </c>
      <c r="B1" s="541"/>
    </row>
    <row r="2" spans="1:2" s="4" customFormat="1" ht="30" customHeight="1" x14ac:dyDescent="0.2">
      <c r="A2" s="95" t="s">
        <v>247</v>
      </c>
      <c r="B2" s="58" t="s">
        <v>39</v>
      </c>
    </row>
    <row r="3" spans="1:2" s="5" customFormat="1" ht="12.75" customHeight="1" x14ac:dyDescent="0.2">
      <c r="A3" s="13" t="s">
        <v>44</v>
      </c>
      <c r="B3" s="384">
        <v>7288</v>
      </c>
    </row>
    <row r="4" spans="1:2" s="5" customFormat="1" ht="12.75" customHeight="1" x14ac:dyDescent="0.2">
      <c r="A4" s="13" t="s">
        <v>169</v>
      </c>
      <c r="B4" s="384">
        <v>7176</v>
      </c>
    </row>
    <row r="5" spans="1:2" s="5" customFormat="1" ht="12.75" customHeight="1" x14ac:dyDescent="0.2">
      <c r="A5" s="13" t="s">
        <v>168</v>
      </c>
      <c r="B5" s="131">
        <v>112</v>
      </c>
    </row>
    <row r="6" spans="1:2" s="5" customFormat="1" ht="12.75" customHeight="1" x14ac:dyDescent="0.2">
      <c r="A6" s="13" t="s">
        <v>45</v>
      </c>
      <c r="B6" s="384">
        <v>368916</v>
      </c>
    </row>
    <row r="7" spans="1:2" s="5" customFormat="1" ht="12.75" customHeight="1" x14ac:dyDescent="0.2">
      <c r="A7" s="13" t="s">
        <v>183</v>
      </c>
      <c r="B7" s="384">
        <v>367757</v>
      </c>
    </row>
    <row r="8" spans="1:2" s="5" customFormat="1" ht="12.75" customHeight="1" x14ac:dyDescent="0.2">
      <c r="A8" s="13" t="s">
        <v>184</v>
      </c>
      <c r="B8" s="384">
        <v>1159</v>
      </c>
    </row>
    <row r="9" spans="1:2" s="5" customFormat="1" ht="25.5" x14ac:dyDescent="0.2">
      <c r="A9" s="7" t="s">
        <v>228</v>
      </c>
      <c r="B9" s="385">
        <v>398</v>
      </c>
    </row>
    <row r="10" spans="1:2" s="5" customFormat="1" ht="15" customHeight="1" x14ac:dyDescent="0.2">
      <c r="A10" s="7" t="s">
        <v>373</v>
      </c>
      <c r="B10" s="385">
        <v>1</v>
      </c>
    </row>
    <row r="11" spans="1:2" s="5" customFormat="1" ht="15" customHeight="1" thickBot="1" x14ac:dyDescent="0.25">
      <c r="A11" s="41" t="s">
        <v>374</v>
      </c>
      <c r="B11" s="386">
        <v>0</v>
      </c>
    </row>
  </sheetData>
  <sheetProtection password="CC5B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13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10</vt:i4>
      </vt:variant>
    </vt:vector>
  </HeadingPairs>
  <TitlesOfParts>
    <vt:vector size="3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'12.1'!Oblast_tisku</vt:lpstr>
      <vt:lpstr>'2.1'!Oblast_tisku</vt:lpstr>
      <vt:lpstr>'2.2'!Oblast_tisku</vt:lpstr>
      <vt:lpstr>'2.4'!Oblast_tisku</vt:lpstr>
      <vt:lpstr>'6.3'!Oblast_tisku</vt:lpstr>
      <vt:lpstr>'6.4'!Oblast_tisku</vt:lpstr>
      <vt:lpstr>'6.5'!Oblast_tisku</vt:lpstr>
      <vt:lpstr>'6.6'!Oblast_tisku</vt:lpstr>
      <vt:lpstr>'7.1'!Oblast_tisku</vt:lpstr>
      <vt:lpstr>'8.4'!Oblast_tisku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2020-01-15T15:40:32Z</dcterms:created>
  <dcterms:modified xsi:type="dcterms:W3CDTF">2025-03-11T11:57:59Z</dcterms:modified>
</cp:coreProperties>
</file>